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InputData" sheetId="1" r:id="rId1"/>
    <sheet name="Graphs" sheetId="2" r:id="rId2"/>
    <sheet name="BudgetGannt" sheetId="3" r:id="rId3"/>
    <sheet name="Scorpion" sheetId="4" r:id="rId4"/>
  </sheets>
  <definedNames/>
  <calcPr fullCalcOnLoad="1"/>
</workbook>
</file>

<file path=xl/sharedStrings.xml><?xml version="1.0" encoding="utf-8"?>
<sst xmlns="http://schemas.openxmlformats.org/spreadsheetml/2006/main" count="271" uniqueCount="75">
  <si>
    <t>Project Brief</t>
  </si>
  <si>
    <t>Wye Creek Project</t>
  </si>
  <si>
    <t>Week</t>
  </si>
  <si>
    <t>Task</t>
  </si>
  <si>
    <t>Concept Plans</t>
  </si>
  <si>
    <t xml:space="preserve">   Electrical SLD</t>
  </si>
  <si>
    <t xml:space="preserve">   General Arrangement</t>
  </si>
  <si>
    <t xml:space="preserve">   Linework Overview</t>
  </si>
  <si>
    <t>Linework</t>
  </si>
  <si>
    <t xml:space="preserve">   Extend 11kV line</t>
  </si>
  <si>
    <t xml:space="preserve">   Change transformers</t>
  </si>
  <si>
    <t xml:space="preserve">   Set up supply agreements</t>
  </si>
  <si>
    <t xml:space="preserve">   Commission</t>
  </si>
  <si>
    <t>Substation</t>
  </si>
  <si>
    <t xml:space="preserve">   Detailed electrical design</t>
  </si>
  <si>
    <t xml:space="preserve">      Fault calculations &amp; protection design</t>
  </si>
  <si>
    <t xml:space="preserve">      Control &amp; protection schematics</t>
  </si>
  <si>
    <t xml:space="preserve">      Specify &amp; order CB</t>
  </si>
  <si>
    <t xml:space="preserve">      CB delivery</t>
  </si>
  <si>
    <t xml:space="preserve">      Earthing design</t>
  </si>
  <si>
    <t xml:space="preserve">      Panel layouts &amp; positioning</t>
  </si>
  <si>
    <t xml:space="preserve">      Earthing layout &amp; ducting</t>
  </si>
  <si>
    <t xml:space="preserve">   Detailed civil design</t>
  </si>
  <si>
    <t xml:space="preserve">      Foundations &amp; formwork</t>
  </si>
  <si>
    <t xml:space="preserve">      Bunding</t>
  </si>
  <si>
    <t xml:space="preserve">      Fencing</t>
  </si>
  <si>
    <t xml:space="preserve">   Construction - civil</t>
  </si>
  <si>
    <t xml:space="preserve">      Excavation</t>
  </si>
  <si>
    <t xml:space="preserve">      Site preparation</t>
  </si>
  <si>
    <t xml:space="preserve">      Earthing &amp; other embedded items</t>
  </si>
  <si>
    <t xml:space="preserve">   Construction - electrical</t>
  </si>
  <si>
    <t xml:space="preserve">      Prewire panels</t>
  </si>
  <si>
    <t xml:space="preserve">      Substation modifications</t>
  </si>
  <si>
    <t xml:space="preserve">      Install CB</t>
  </si>
  <si>
    <t xml:space="preserve">      Install panels</t>
  </si>
  <si>
    <t xml:space="preserve">      Cabling &amp; terminations</t>
  </si>
  <si>
    <t xml:space="preserve">   Metering</t>
  </si>
  <si>
    <t xml:space="preserve">   Pre-commissioning testing</t>
  </si>
  <si>
    <t>Project close-out</t>
  </si>
  <si>
    <t>Cost</t>
  </si>
  <si>
    <t>Project Management</t>
  </si>
  <si>
    <t xml:space="preserve">   As-building</t>
  </si>
  <si>
    <t xml:space="preserve">   Final documentation</t>
  </si>
  <si>
    <t xml:space="preserve">      Drawings</t>
  </si>
  <si>
    <t xml:space="preserve">      Relay programming</t>
  </si>
  <si>
    <t xml:space="preserve">   Commissioning</t>
  </si>
  <si>
    <t xml:space="preserve">      Preparing commissioning plans</t>
  </si>
  <si>
    <t xml:space="preserve">      On-site commissioning</t>
  </si>
  <si>
    <t>Resource</t>
  </si>
  <si>
    <t>SEL</t>
  </si>
  <si>
    <t xml:space="preserve">      Physical layouts</t>
  </si>
  <si>
    <t>DELTA??</t>
  </si>
  <si>
    <t>Pioneer</t>
  </si>
  <si>
    <t xml:space="preserve">   Comms to Weir</t>
  </si>
  <si>
    <t xml:space="preserve">      Remove existing equipment</t>
  </si>
  <si>
    <t xml:space="preserve">      Install new equipment</t>
  </si>
  <si>
    <t>House Supply</t>
  </si>
  <si>
    <t xml:space="preserve">   Install ducting</t>
  </si>
  <si>
    <t xml:space="preserve">   Install mains &amp; liven</t>
  </si>
  <si>
    <t>Transport</t>
  </si>
  <si>
    <t xml:space="preserve">      Foundations, formwork &amp; finished surface</t>
  </si>
  <si>
    <t>MHL</t>
  </si>
  <si>
    <t xml:space="preserve">      Prewire panels </t>
  </si>
  <si>
    <t xml:space="preserve">      Relay delivery</t>
  </si>
  <si>
    <t>Uniserve</t>
  </si>
  <si>
    <t>Totals</t>
  </si>
  <si>
    <t>July</t>
  </si>
  <si>
    <t>August</t>
  </si>
  <si>
    <t>September</t>
  </si>
  <si>
    <t>October</t>
  </si>
  <si>
    <t>November</t>
  </si>
  <si>
    <t>December</t>
  </si>
  <si>
    <t>Month</t>
  </si>
  <si>
    <t>Budget</t>
  </si>
  <si>
    <t>Per Month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</si>
</sst>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"/>
    <numFmt numFmtId="165" formatCode="mmm\-yyyy"/>
    <numFmt numFmtId="166" formatCode="_-&quot;$&quot;* #,##0.000_-;\-&quot;$&quot;* #,##0.000_-;_-&quot;$&quot;* &quot;-&quot;??_-;_-@_-"/>
    <numFmt numFmtId="167" formatCode="_-&quot;$&quot;* #,##0.0000_-;\-&quot;$&quot;* #,##0.0000_-;_-&quot;$&quot;* &quot;-&quot;??_-;_-@_-"/>
    <numFmt numFmtId="168" formatCode="_-&quot;$&quot;* #,##0.0_-;\-&quot;$&quot;* #,##0.0_-;_-&quot;$&quot;* &quot;-&quot;??_-;_-@_-"/>
    <numFmt numFmtId="169" formatCode="_-&quot;$&quot;* #,##0_-;\-&quot;$&quot;* #,##0_-;_-&quot;$&quot;* &quot;-&quot;??_-;_-@_-"/>
    <numFmt numFmtId="170" formatCode="_-* #,##0.0_-;\-* #,##0.0_-;_-* &quot;-&quot;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/>
    </xf>
    <xf numFmtId="0" fontId="0" fillId="2" borderId="0" xfId="0" applyFill="1" applyAlignment="1">
      <alignment/>
    </xf>
    <xf numFmtId="44" fontId="0" fillId="0" borderId="0" xfId="17" applyAlignment="1">
      <alignment/>
    </xf>
    <xf numFmtId="169" fontId="0" fillId="0" borderId="0" xfId="17" applyNumberFormat="1" applyFont="1" applyAlignment="1">
      <alignment/>
    </xf>
    <xf numFmtId="169" fontId="0" fillId="2" borderId="0" xfId="17" applyNumberFormat="1" applyFill="1" applyAlignment="1">
      <alignment/>
    </xf>
    <xf numFmtId="169" fontId="0" fillId="0" borderId="0" xfId="17" applyNumberFormat="1" applyAlignment="1">
      <alignment/>
    </xf>
    <xf numFmtId="169" fontId="1" fillId="0" borderId="0" xfId="17" applyNumberFormat="1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Accumulative Spending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BudgetGannt!$D$71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BudgetGannt!$B$72:$B$77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BudgetGannt!$D$72:$D$77</c:f>
              <c:numCache>
                <c:ptCount val="6"/>
                <c:pt idx="0">
                  <c:v>13250</c:v>
                </c:pt>
                <c:pt idx="1">
                  <c:v>71450</c:v>
                </c:pt>
                <c:pt idx="2">
                  <c:v>114350</c:v>
                </c:pt>
                <c:pt idx="3">
                  <c:v>138950</c:v>
                </c:pt>
                <c:pt idx="4">
                  <c:v>216200</c:v>
                </c:pt>
                <c:pt idx="5">
                  <c:v>265200</c:v>
                </c:pt>
              </c:numCache>
            </c:numRef>
          </c:val>
        </c:ser>
        <c:axId val="50639713"/>
        <c:axId val="53104234"/>
      </c:bar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Spending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26"/>
          <c:w val="0.709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BudgetGannt!$B$72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BudgetGannt!$C$71</c:f>
              <c:strCache>
                <c:ptCount val="1"/>
                <c:pt idx="0">
                  <c:v>Per Month</c:v>
                </c:pt>
              </c:strCache>
            </c:strRef>
          </c:cat>
          <c:val>
            <c:numRef>
              <c:f>BudgetGannt!$C$72</c:f>
              <c:numCache>
                <c:ptCount val="1"/>
                <c:pt idx="0">
                  <c:v>13250</c:v>
                </c:pt>
              </c:numCache>
            </c:numRef>
          </c:val>
        </c:ser>
        <c:ser>
          <c:idx val="1"/>
          <c:order val="1"/>
          <c:tx>
            <c:strRef>
              <c:f>BudgetGannt!$B$73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BudgetGannt!$C$71</c:f>
              <c:strCache>
                <c:ptCount val="1"/>
                <c:pt idx="0">
                  <c:v>Per Month</c:v>
                </c:pt>
              </c:strCache>
            </c:strRef>
          </c:cat>
          <c:val>
            <c:numRef>
              <c:f>BudgetGannt!$C$73</c:f>
              <c:numCache>
                <c:ptCount val="1"/>
                <c:pt idx="0">
                  <c:v>58200</c:v>
                </c:pt>
              </c:numCache>
            </c:numRef>
          </c:val>
        </c:ser>
        <c:ser>
          <c:idx val="2"/>
          <c:order val="2"/>
          <c:tx>
            <c:strRef>
              <c:f>BudgetGannt!$B$74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BudgetGannt!$C$71</c:f>
              <c:strCache>
                <c:ptCount val="1"/>
                <c:pt idx="0">
                  <c:v>Per Month</c:v>
                </c:pt>
              </c:strCache>
            </c:strRef>
          </c:cat>
          <c:val>
            <c:numRef>
              <c:f>BudgetGannt!$C$74</c:f>
              <c:numCache>
                <c:ptCount val="1"/>
                <c:pt idx="0">
                  <c:v>42900</c:v>
                </c:pt>
              </c:numCache>
            </c:numRef>
          </c:val>
        </c:ser>
        <c:ser>
          <c:idx val="3"/>
          <c:order val="3"/>
          <c:tx>
            <c:strRef>
              <c:f>BudgetGannt!$B$75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BudgetGannt!$C$71</c:f>
              <c:strCache>
                <c:ptCount val="1"/>
                <c:pt idx="0">
                  <c:v>Per Month</c:v>
                </c:pt>
              </c:strCache>
            </c:strRef>
          </c:cat>
          <c:val>
            <c:numRef>
              <c:f>BudgetGannt!$C$75</c:f>
              <c:numCache>
                <c:ptCount val="1"/>
                <c:pt idx="0">
                  <c:v>24600</c:v>
                </c:pt>
              </c:numCache>
            </c:numRef>
          </c:val>
        </c:ser>
        <c:ser>
          <c:idx val="4"/>
          <c:order val="4"/>
          <c:tx>
            <c:strRef>
              <c:f>BudgetGannt!$B$76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BudgetGannt!$C$71</c:f>
              <c:strCache>
                <c:ptCount val="1"/>
                <c:pt idx="0">
                  <c:v>Per Month</c:v>
                </c:pt>
              </c:strCache>
            </c:strRef>
          </c:cat>
          <c:val>
            <c:numRef>
              <c:f>BudgetGannt!$C$76</c:f>
              <c:numCache>
                <c:ptCount val="1"/>
                <c:pt idx="0">
                  <c:v>77250</c:v>
                </c:pt>
              </c:numCache>
            </c:numRef>
          </c:val>
        </c:ser>
        <c:ser>
          <c:idx val="5"/>
          <c:order val="5"/>
          <c:tx>
            <c:strRef>
              <c:f>BudgetGannt!$B$77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BudgetGannt!$C$71</c:f>
              <c:strCache>
                <c:ptCount val="1"/>
                <c:pt idx="0">
                  <c:v>Per Month</c:v>
                </c:pt>
              </c:strCache>
            </c:strRef>
          </c:cat>
          <c:val>
            <c:numRef>
              <c:f>BudgetGannt!$C$77</c:f>
              <c:numCache>
                <c:ptCount val="1"/>
                <c:pt idx="0">
                  <c:v>49000</c:v>
                </c:pt>
              </c:numCache>
            </c:numRef>
          </c:val>
        </c:ser>
        <c:axId val="8176059"/>
        <c:axId val="6475668"/>
      </c:bar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34625"/>
          <c:w val="0.22375"/>
          <c:h val="0.6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Scorpion Engineering - Monthly Fees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27"/>
          <c:w val="0.708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Scorpion!$B$72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Scorpion!$C$71</c:f>
              <c:strCache/>
            </c:strRef>
          </c:cat>
          <c:val>
            <c:numRef>
              <c:f>Scorpion!$C$72</c:f>
              <c:numCache/>
            </c:numRef>
          </c:val>
        </c:ser>
        <c:ser>
          <c:idx val="1"/>
          <c:order val="1"/>
          <c:tx>
            <c:strRef>
              <c:f>Scorpion!$B$73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Scorpion!$C$71</c:f>
              <c:strCache/>
            </c:strRef>
          </c:cat>
          <c:val>
            <c:numRef>
              <c:f>Scorpion!$C$73</c:f>
              <c:numCache/>
            </c:numRef>
          </c:val>
        </c:ser>
        <c:ser>
          <c:idx val="2"/>
          <c:order val="2"/>
          <c:tx>
            <c:strRef>
              <c:f>Scorpion!$B$74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Scorpion!$C$71</c:f>
              <c:strCache/>
            </c:strRef>
          </c:cat>
          <c:val>
            <c:numRef>
              <c:f>Scorpion!$C$74</c:f>
              <c:numCache/>
            </c:numRef>
          </c:val>
        </c:ser>
        <c:ser>
          <c:idx val="3"/>
          <c:order val="3"/>
          <c:tx>
            <c:strRef>
              <c:f>Scorpion!$B$75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Scorpion!$C$71</c:f>
              <c:strCache/>
            </c:strRef>
          </c:cat>
          <c:val>
            <c:numRef>
              <c:f>Scorpion!$C$75</c:f>
              <c:numCache/>
            </c:numRef>
          </c:val>
        </c:ser>
        <c:ser>
          <c:idx val="4"/>
          <c:order val="4"/>
          <c:tx>
            <c:strRef>
              <c:f>Scorpion!$B$76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Scorpion!$C$71</c:f>
              <c:strCache/>
            </c:strRef>
          </c:cat>
          <c:val>
            <c:numRef>
              <c:f>Scorpion!$C$76</c:f>
              <c:numCache/>
            </c:numRef>
          </c:val>
        </c:ser>
        <c:ser>
          <c:idx val="5"/>
          <c:order val="5"/>
          <c:tx>
            <c:strRef>
              <c:f>Scorpion!$B$77</c:f>
              <c:strCache>
                <c:ptCount val="1"/>
                <c:pt idx="0">
                  <c:v>December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Scorpion!$C$71</c:f>
              <c:strCache/>
            </c:strRef>
          </c:cat>
          <c:val>
            <c:numRef>
              <c:f>Scorpion!$C$77</c:f>
              <c:numCache/>
            </c:numRef>
          </c:val>
        </c:ser>
        <c:axId val="58281013"/>
        <c:axId val="54767070"/>
      </c:bar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8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43"/>
          <c:w val="0.22425"/>
          <c:h val="0.6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Scorpion Engineering - Accumulative Fees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Scorpion!$D$71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Scorpion!$B$72:$B$77</c:f>
              <c:strCache/>
            </c:strRef>
          </c:cat>
          <c:val>
            <c:numRef>
              <c:f>Scorpion!$D$72:$D$77</c:f>
              <c:numCache/>
            </c:numRef>
          </c:val>
        </c:ser>
        <c:axId val="23141583"/>
        <c:axId val="6947656"/>
      </c:bar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152400</xdr:rowOff>
    </xdr:from>
    <xdr:to>
      <xdr:col>7</xdr:col>
      <xdr:colOff>476250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09600" y="3228975"/>
        <a:ext cx="4133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5</xdr:row>
      <xdr:rowOff>28575</xdr:rowOff>
    </xdr:from>
    <xdr:to>
      <xdr:col>7</xdr:col>
      <xdr:colOff>266700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914400" y="838200"/>
        <a:ext cx="36195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84</xdr:row>
      <xdr:rowOff>142875</xdr:rowOff>
    </xdr:from>
    <xdr:to>
      <xdr:col>12</xdr:col>
      <xdr:colOff>428625</xdr:colOff>
      <xdr:row>97</xdr:row>
      <xdr:rowOff>95250</xdr:rowOff>
    </xdr:to>
    <xdr:graphicFrame>
      <xdr:nvGraphicFramePr>
        <xdr:cNvPr id="1" name="Chart 1"/>
        <xdr:cNvGraphicFramePr/>
      </xdr:nvGraphicFramePr>
      <xdr:xfrm>
        <a:off x="5934075" y="137636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67</xdr:row>
      <xdr:rowOff>38100</xdr:rowOff>
    </xdr:from>
    <xdr:to>
      <xdr:col>12</xdr:col>
      <xdr:colOff>495300</xdr:colOff>
      <xdr:row>83</xdr:row>
      <xdr:rowOff>57150</xdr:rowOff>
    </xdr:to>
    <xdr:graphicFrame>
      <xdr:nvGraphicFramePr>
        <xdr:cNvPr id="2" name="Chart 2"/>
        <xdr:cNvGraphicFramePr/>
      </xdr:nvGraphicFramePr>
      <xdr:xfrm>
        <a:off x="5486400" y="10906125"/>
        <a:ext cx="41243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F15" sqref="F15"/>
    </sheetView>
  </sheetViews>
  <sheetFormatPr defaultColWidth="9.140625" defaultRowHeight="12.75"/>
  <cols>
    <col min="1" max="1" width="36.8515625" style="2" customWidth="1"/>
    <col min="2" max="23" width="7.7109375" style="0" customWidth="1"/>
  </cols>
  <sheetData>
    <row r="1" ht="12.75">
      <c r="A1" s="1" t="s">
        <v>1</v>
      </c>
    </row>
    <row r="2" ht="14.25" customHeight="1">
      <c r="A2" s="1"/>
    </row>
    <row r="3" spans="1:23" s="1" customFormat="1" ht="12.75">
      <c r="A3" s="1" t="s">
        <v>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  <c r="U3" s="3">
        <v>20</v>
      </c>
      <c r="V3" s="3">
        <v>21</v>
      </c>
      <c r="W3" s="3">
        <v>22</v>
      </c>
    </row>
    <row r="4" spans="1:23" s="1" customFormat="1" ht="12.75">
      <c r="A4" s="1" t="s">
        <v>3</v>
      </c>
      <c r="B4" s="4">
        <v>37067</v>
      </c>
      <c r="C4" s="4">
        <v>37075</v>
      </c>
      <c r="D4" s="4">
        <v>37083</v>
      </c>
      <c r="E4" s="4">
        <v>37091</v>
      </c>
      <c r="F4" s="4">
        <v>37099</v>
      </c>
      <c r="G4" s="4">
        <v>37107</v>
      </c>
      <c r="H4" s="4">
        <v>37115</v>
      </c>
      <c r="I4" s="4">
        <v>37123</v>
      </c>
      <c r="J4" s="4">
        <v>37131</v>
      </c>
      <c r="K4" s="4">
        <v>37139</v>
      </c>
      <c r="L4" s="4">
        <v>37147</v>
      </c>
      <c r="M4" s="4">
        <v>37155</v>
      </c>
      <c r="N4" s="4">
        <v>37163</v>
      </c>
      <c r="O4" s="4">
        <v>37171</v>
      </c>
      <c r="P4" s="4">
        <v>37179</v>
      </c>
      <c r="Q4" s="4">
        <v>37187</v>
      </c>
      <c r="R4" s="4">
        <v>37195</v>
      </c>
      <c r="S4" s="4">
        <v>37203</v>
      </c>
      <c r="T4" s="4">
        <v>37211</v>
      </c>
      <c r="U4" s="4">
        <v>37219</v>
      </c>
      <c r="V4" s="4">
        <v>37227</v>
      </c>
      <c r="W4" s="4">
        <v>37235</v>
      </c>
    </row>
    <row r="6" spans="1:2" ht="12.75">
      <c r="A6" s="2" t="s">
        <v>0</v>
      </c>
      <c r="B6" s="5"/>
    </row>
    <row r="7" ht="12.75">
      <c r="A7" s="1" t="s">
        <v>4</v>
      </c>
    </row>
    <row r="8" spans="1:4" ht="12.75">
      <c r="A8" s="2" t="s">
        <v>5</v>
      </c>
      <c r="C8" s="5"/>
      <c r="D8" s="5"/>
    </row>
    <row r="9" spans="1:4" ht="12.75">
      <c r="A9" s="2" t="s">
        <v>6</v>
      </c>
      <c r="C9" s="5"/>
      <c r="D9" s="5"/>
    </row>
    <row r="10" spans="1:4" ht="12.75">
      <c r="A10" s="2" t="s">
        <v>7</v>
      </c>
      <c r="C10" s="5"/>
      <c r="D10" s="5"/>
    </row>
    <row r="11" ht="12.75">
      <c r="A11" s="1" t="s">
        <v>8</v>
      </c>
    </row>
    <row r="12" ht="12.75">
      <c r="A12" s="2" t="s">
        <v>9</v>
      </c>
    </row>
    <row r="13" ht="12.75">
      <c r="A13" s="2" t="s">
        <v>10</v>
      </c>
    </row>
    <row r="14" ht="12.75">
      <c r="A14" s="2" t="s">
        <v>11</v>
      </c>
    </row>
    <row r="15" ht="12.75">
      <c r="A15" s="2" t="s">
        <v>12</v>
      </c>
    </row>
    <row r="16" ht="12.75">
      <c r="A16" s="1" t="s">
        <v>13</v>
      </c>
    </row>
    <row r="17" ht="12.75">
      <c r="A17" s="1" t="s">
        <v>14</v>
      </c>
    </row>
    <row r="18" spans="1:5" ht="12.75">
      <c r="A18" s="2" t="s">
        <v>15</v>
      </c>
      <c r="D18" s="5"/>
      <c r="E18" s="5"/>
    </row>
    <row r="19" spans="1:5" ht="12.75">
      <c r="A19" s="2" t="s">
        <v>16</v>
      </c>
      <c r="D19" s="5"/>
      <c r="E19" s="5"/>
    </row>
    <row r="20" spans="1:5" ht="12.75">
      <c r="A20" s="2" t="s">
        <v>17</v>
      </c>
      <c r="E20" s="5"/>
    </row>
    <row r="21" spans="1:21" ht="12.75">
      <c r="A21" s="2" t="s">
        <v>18</v>
      </c>
      <c r="U21" s="5"/>
    </row>
    <row r="22" spans="1:5" ht="12.75">
      <c r="A22" s="2" t="s">
        <v>19</v>
      </c>
      <c r="D22" s="5"/>
      <c r="E22" s="5"/>
    </row>
    <row r="23" spans="1:5" ht="12.75">
      <c r="A23" s="2" t="s">
        <v>20</v>
      </c>
      <c r="D23" s="5"/>
      <c r="E23" s="5"/>
    </row>
    <row r="24" ht="12.75">
      <c r="A24" s="1" t="s">
        <v>22</v>
      </c>
    </row>
    <row r="25" spans="1:6" ht="12.75">
      <c r="A25" s="2" t="s">
        <v>21</v>
      </c>
      <c r="E25" s="5"/>
      <c r="F25" s="5"/>
    </row>
    <row r="26" spans="1:6" ht="12.75">
      <c r="A26" s="2" t="s">
        <v>23</v>
      </c>
      <c r="E26" s="5"/>
      <c r="F26" s="5"/>
    </row>
    <row r="27" spans="1:7" ht="12.75">
      <c r="A27" s="2" t="s">
        <v>24</v>
      </c>
      <c r="F27" s="5"/>
      <c r="G27" s="5"/>
    </row>
    <row r="28" spans="1:7" ht="12.75">
      <c r="A28" s="2" t="s">
        <v>25</v>
      </c>
      <c r="F28" s="5"/>
      <c r="G28" s="5"/>
    </row>
    <row r="29" ht="12.75">
      <c r="A29" s="1" t="s">
        <v>26</v>
      </c>
    </row>
    <row r="30" spans="1:7" ht="12.75">
      <c r="A30" s="2" t="s">
        <v>28</v>
      </c>
      <c r="G30" s="5"/>
    </row>
    <row r="31" spans="1:7" ht="12.75">
      <c r="A31" s="2" t="s">
        <v>27</v>
      </c>
      <c r="G31" s="5"/>
    </row>
    <row r="32" spans="1:7" ht="12.75">
      <c r="A32" s="2" t="s">
        <v>29</v>
      </c>
      <c r="G32" s="5"/>
    </row>
    <row r="33" spans="1:8" ht="12.75">
      <c r="A33" s="2" t="s">
        <v>23</v>
      </c>
      <c r="H33" s="5"/>
    </row>
    <row r="34" spans="1:9" ht="12.75">
      <c r="A34" s="2" t="s">
        <v>24</v>
      </c>
      <c r="I34" s="5"/>
    </row>
    <row r="35" spans="1:9" ht="12.75">
      <c r="A35" s="2" t="s">
        <v>25</v>
      </c>
      <c r="I35" s="5"/>
    </row>
    <row r="36" ht="12.75">
      <c r="A36" s="1" t="s">
        <v>30</v>
      </c>
    </row>
    <row r="37" spans="1:8" ht="12.75">
      <c r="A37" s="2" t="s">
        <v>31</v>
      </c>
      <c r="G37" s="5"/>
      <c r="H37" s="5"/>
    </row>
    <row r="38" spans="1:21" ht="12.75">
      <c r="A38" s="2" t="s">
        <v>32</v>
      </c>
      <c r="U38" s="5"/>
    </row>
    <row r="39" spans="1:22" ht="12.75">
      <c r="A39" s="2" t="s">
        <v>33</v>
      </c>
      <c r="V39" s="5"/>
    </row>
    <row r="40" spans="1:8" ht="12.75">
      <c r="A40" s="2" t="s">
        <v>34</v>
      </c>
      <c r="H40" s="5"/>
    </row>
    <row r="41" spans="1:8" ht="12.75">
      <c r="A41" s="2" t="s">
        <v>35</v>
      </c>
      <c r="H41" s="5"/>
    </row>
    <row r="42" ht="12.75">
      <c r="A42" s="2" t="s">
        <v>36</v>
      </c>
    </row>
    <row r="43" spans="1:23" ht="12.75">
      <c r="A43" s="2" t="s">
        <v>37</v>
      </c>
      <c r="W43" s="5"/>
    </row>
    <row r="44" spans="1:23" ht="12.75">
      <c r="A44" s="2" t="s">
        <v>12</v>
      </c>
      <c r="W44" s="5"/>
    </row>
    <row r="45" spans="1:25" ht="12.75">
      <c r="A45" s="2" t="s">
        <v>38</v>
      </c>
      <c r="X45" s="5"/>
      <c r="Y4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2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workbookViewId="0" topLeftCell="B2">
      <selection activeCell="D20" sqref="D20"/>
    </sheetView>
  </sheetViews>
  <sheetFormatPr defaultColWidth="9.140625" defaultRowHeight="12.75"/>
  <cols>
    <col min="1" max="1" width="39.421875" style="2" bestFit="1" customWidth="1"/>
    <col min="2" max="2" width="14.421875" style="2" bestFit="1" customWidth="1"/>
    <col min="3" max="3" width="9.421875" style="2" bestFit="1" customWidth="1"/>
    <col min="4" max="4" width="9.7109375" style="0" bestFit="1" customWidth="1"/>
    <col min="5" max="9" width="7.7109375" style="0" customWidth="1"/>
    <col min="10" max="14" width="8.7109375" style="0" bestFit="1" customWidth="1"/>
    <col min="15" max="16" width="7.7109375" style="0" customWidth="1"/>
    <col min="17" max="18" width="8.7109375" style="0" bestFit="1" customWidth="1"/>
    <col min="19" max="22" width="7.7109375" style="0" customWidth="1"/>
    <col min="23" max="23" width="8.7109375" style="0" bestFit="1" customWidth="1"/>
    <col min="24" max="24" width="7.7109375" style="0" customWidth="1"/>
    <col min="25" max="25" width="8.7109375" style="0" bestFit="1" customWidth="1"/>
    <col min="26" max="26" width="8.00390625" style="0" customWidth="1"/>
    <col min="28" max="28" width="9.7109375" style="0" bestFit="1" customWidth="1"/>
  </cols>
  <sheetData>
    <row r="1" spans="1:3" ht="12.75">
      <c r="A1" s="1" t="s">
        <v>1</v>
      </c>
      <c r="B1" s="1"/>
      <c r="C1" s="1"/>
    </row>
    <row r="2" spans="1:3" ht="14.25" customHeight="1">
      <c r="A2" s="1"/>
      <c r="B2" s="1"/>
      <c r="C2" s="1"/>
    </row>
    <row r="3" spans="1:27" s="1" customFormat="1" ht="12.75">
      <c r="A3" s="1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</row>
    <row r="4" spans="1:27" s="1" customFormat="1" ht="12.75">
      <c r="A4" s="1" t="s">
        <v>3</v>
      </c>
      <c r="B4" s="1" t="s">
        <v>39</v>
      </c>
      <c r="C4" s="1" t="s">
        <v>48</v>
      </c>
      <c r="D4" s="4">
        <v>37067</v>
      </c>
      <c r="E4" s="4">
        <v>37075</v>
      </c>
      <c r="F4" s="4">
        <v>37083</v>
      </c>
      <c r="G4" s="4">
        <v>37091</v>
      </c>
      <c r="H4" s="4">
        <v>37099</v>
      </c>
      <c r="I4" s="4">
        <v>37107</v>
      </c>
      <c r="J4" s="4">
        <v>37115</v>
      </c>
      <c r="K4" s="4">
        <v>37123</v>
      </c>
      <c r="L4" s="4">
        <v>37131</v>
      </c>
      <c r="M4" s="4">
        <v>37139</v>
      </c>
      <c r="N4" s="4">
        <v>37147</v>
      </c>
      <c r="O4" s="4">
        <v>37155</v>
      </c>
      <c r="P4" s="4">
        <v>37163</v>
      </c>
      <c r="Q4" s="4">
        <v>37171</v>
      </c>
      <c r="R4" s="4">
        <v>37179</v>
      </c>
      <c r="S4" s="4">
        <v>37187</v>
      </c>
      <c r="T4" s="4">
        <v>37195</v>
      </c>
      <c r="U4" s="4">
        <v>37203</v>
      </c>
      <c r="V4" s="4">
        <v>37211</v>
      </c>
      <c r="W4" s="4">
        <v>37219</v>
      </c>
      <c r="X4" s="4">
        <v>37227</v>
      </c>
      <c r="Y4" s="4">
        <v>37235</v>
      </c>
      <c r="Z4" s="4">
        <v>37236</v>
      </c>
      <c r="AA4" s="4">
        <v>37237</v>
      </c>
    </row>
    <row r="5" spans="1:27" ht="12.75">
      <c r="A5" s="1" t="s">
        <v>40</v>
      </c>
      <c r="B5" s="7">
        <v>12000</v>
      </c>
      <c r="C5" s="7" t="s">
        <v>49</v>
      </c>
      <c r="D5" s="8"/>
      <c r="E5" s="8"/>
      <c r="F5" s="8"/>
      <c r="G5" s="8"/>
      <c r="H5" s="8"/>
      <c r="I5" s="8"/>
      <c r="J5" s="8"/>
      <c r="K5" s="8"/>
      <c r="L5" s="8">
        <f>$B$5/16</f>
        <v>750</v>
      </c>
      <c r="M5" s="8">
        <f aca="true" t="shared" si="0" ref="M5:AA5">$B$5/16</f>
        <v>750</v>
      </c>
      <c r="N5" s="8">
        <f t="shared" si="0"/>
        <v>750</v>
      </c>
      <c r="O5" s="8">
        <f t="shared" si="0"/>
        <v>750</v>
      </c>
      <c r="P5" s="8">
        <f t="shared" si="0"/>
        <v>750</v>
      </c>
      <c r="Q5" s="8">
        <f t="shared" si="0"/>
        <v>750</v>
      </c>
      <c r="R5" s="8">
        <f t="shared" si="0"/>
        <v>750</v>
      </c>
      <c r="S5" s="8">
        <f t="shared" si="0"/>
        <v>750</v>
      </c>
      <c r="T5" s="8">
        <f t="shared" si="0"/>
        <v>750</v>
      </c>
      <c r="U5" s="8">
        <f t="shared" si="0"/>
        <v>750</v>
      </c>
      <c r="V5" s="8">
        <f t="shared" si="0"/>
        <v>750</v>
      </c>
      <c r="W5" s="8">
        <f t="shared" si="0"/>
        <v>750</v>
      </c>
      <c r="X5" s="8">
        <f t="shared" si="0"/>
        <v>750</v>
      </c>
      <c r="Y5" s="8">
        <f t="shared" si="0"/>
        <v>750</v>
      </c>
      <c r="Z5" s="8">
        <f t="shared" si="0"/>
        <v>750</v>
      </c>
      <c r="AA5" s="8">
        <f t="shared" si="0"/>
        <v>750</v>
      </c>
    </row>
    <row r="6" spans="1:27" ht="12.75">
      <c r="A6" s="2" t="s">
        <v>0</v>
      </c>
      <c r="B6" s="7"/>
      <c r="C6" s="7" t="s">
        <v>49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"/>
    </row>
    <row r="7" spans="1:27" ht="12.75">
      <c r="A7" s="1" t="s">
        <v>4</v>
      </c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"/>
    </row>
    <row r="8" spans="1:27" ht="12.75">
      <c r="A8" s="2" t="s">
        <v>5</v>
      </c>
      <c r="B8" s="7">
        <v>500</v>
      </c>
      <c r="C8" s="7" t="s">
        <v>49</v>
      </c>
      <c r="D8" s="9"/>
      <c r="E8" s="8">
        <f>B8</f>
        <v>500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/>
    </row>
    <row r="9" spans="1:27" ht="12.75">
      <c r="A9" s="2" t="s">
        <v>6</v>
      </c>
      <c r="B9" s="7">
        <v>1500</v>
      </c>
      <c r="C9" s="7" t="s">
        <v>49</v>
      </c>
      <c r="D9" s="9"/>
      <c r="E9" s="8">
        <f>B9</f>
        <v>1500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</row>
    <row r="10" spans="1:27" ht="12.75">
      <c r="A10" s="2" t="s">
        <v>7</v>
      </c>
      <c r="B10" s="7">
        <v>500</v>
      </c>
      <c r="C10" s="7" t="s">
        <v>49</v>
      </c>
      <c r="D10" s="9"/>
      <c r="E10" s="8"/>
      <c r="F10" s="8">
        <f>B10</f>
        <v>500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6"/>
    </row>
    <row r="11" spans="1:27" ht="12.75">
      <c r="A11" s="1" t="s">
        <v>8</v>
      </c>
      <c r="B11" s="10">
        <v>24000</v>
      </c>
      <c r="C11" s="7" t="s">
        <v>51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6"/>
    </row>
    <row r="12" spans="1:27" ht="12.75">
      <c r="A12" s="2" t="s">
        <v>11</v>
      </c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>
        <f>B11*0.1</f>
        <v>2400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6"/>
    </row>
    <row r="13" spans="1:27" ht="12.75">
      <c r="A13" s="2" t="s">
        <v>9</v>
      </c>
      <c r="B13" s="7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>
        <f>B11*0.4</f>
        <v>9600</v>
      </c>
      <c r="R13" s="9"/>
      <c r="S13" s="9"/>
      <c r="T13" s="9"/>
      <c r="U13" s="9"/>
      <c r="V13" s="9"/>
      <c r="W13" s="9"/>
      <c r="X13" s="9"/>
      <c r="Y13" s="9"/>
      <c r="Z13" s="9"/>
      <c r="AA13" s="6"/>
    </row>
    <row r="14" spans="1:27" ht="12.75">
      <c r="A14" s="2" t="s">
        <v>10</v>
      </c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>
        <f>B11*0.4</f>
        <v>9600</v>
      </c>
      <c r="S14" s="9"/>
      <c r="T14" s="9"/>
      <c r="U14" s="9"/>
      <c r="V14" s="9"/>
      <c r="W14" s="9"/>
      <c r="X14" s="9"/>
      <c r="Y14" s="9"/>
      <c r="Z14" s="9"/>
      <c r="AA14" s="6"/>
    </row>
    <row r="15" spans="1:27" ht="12.75">
      <c r="A15" s="2" t="s">
        <v>12</v>
      </c>
      <c r="B15" s="7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>
        <f>B11*0.1</f>
        <v>2400</v>
      </c>
      <c r="T15" s="9"/>
      <c r="U15" s="9"/>
      <c r="V15" s="9"/>
      <c r="W15" s="9"/>
      <c r="X15" s="9"/>
      <c r="Y15" s="9"/>
      <c r="Z15" s="9"/>
      <c r="AA15" s="6"/>
    </row>
    <row r="16" spans="1:27" ht="12.75">
      <c r="A16" s="1" t="s">
        <v>13</v>
      </c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</row>
    <row r="17" spans="1:27" ht="12.75">
      <c r="A17" s="1" t="s">
        <v>14</v>
      </c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</row>
    <row r="18" spans="1:27" ht="12.75">
      <c r="A18" s="2" t="s">
        <v>15</v>
      </c>
      <c r="B18" s="7">
        <v>3000</v>
      </c>
      <c r="C18" s="7" t="s">
        <v>49</v>
      </c>
      <c r="D18" s="9"/>
      <c r="E18" s="9"/>
      <c r="F18" s="8">
        <f>B18</f>
        <v>3000</v>
      </c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</row>
    <row r="19" spans="1:27" ht="12.75">
      <c r="A19" s="2" t="s">
        <v>16</v>
      </c>
      <c r="B19" s="7">
        <v>2000</v>
      </c>
      <c r="C19" s="7" t="s">
        <v>49</v>
      </c>
      <c r="D19" s="9"/>
      <c r="E19" s="9"/>
      <c r="F19" s="9"/>
      <c r="G19" s="8">
        <f>B19/2</f>
        <v>1000</v>
      </c>
      <c r="H19" s="8">
        <f>B19/2</f>
        <v>1000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</row>
    <row r="20" spans="1:27" ht="12.75">
      <c r="A20" s="2" t="s">
        <v>17</v>
      </c>
      <c r="B20" s="7">
        <v>1500</v>
      </c>
      <c r="C20" s="7" t="s">
        <v>49</v>
      </c>
      <c r="D20" s="9"/>
      <c r="E20" s="9"/>
      <c r="F20" s="9"/>
      <c r="G20" s="8">
        <f>B20</f>
        <v>1500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</row>
    <row r="21" spans="1:27" ht="12.75">
      <c r="A21" s="2" t="s">
        <v>18</v>
      </c>
      <c r="B21" s="7">
        <v>60000</v>
      </c>
      <c r="C21" s="7" t="s">
        <v>61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>
        <f>B21</f>
        <v>60000</v>
      </c>
      <c r="X21" s="9"/>
      <c r="Y21" s="9"/>
      <c r="Z21" s="9"/>
      <c r="AA21" s="6"/>
    </row>
    <row r="22" spans="1:27" ht="12.75">
      <c r="A22" s="2" t="s">
        <v>19</v>
      </c>
      <c r="B22" s="7">
        <v>1500</v>
      </c>
      <c r="C22" s="7" t="s">
        <v>49</v>
      </c>
      <c r="D22" s="9"/>
      <c r="E22" s="9"/>
      <c r="F22" s="9"/>
      <c r="G22" s="9"/>
      <c r="H22" s="8">
        <f>B22</f>
        <v>1500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6"/>
    </row>
    <row r="23" spans="1:27" ht="12.75">
      <c r="A23" s="2" t="s">
        <v>20</v>
      </c>
      <c r="B23" s="7">
        <v>2000</v>
      </c>
      <c r="C23" s="7" t="s">
        <v>49</v>
      </c>
      <c r="D23" s="9"/>
      <c r="E23" s="9"/>
      <c r="F23" s="9"/>
      <c r="G23" s="9"/>
      <c r="H23" s="9"/>
      <c r="I23" s="8">
        <f>B23</f>
        <v>2000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</row>
    <row r="24" spans="1:27" ht="12.75">
      <c r="A24" s="2" t="s">
        <v>44</v>
      </c>
      <c r="B24" s="7">
        <v>4000</v>
      </c>
      <c r="C24" s="7" t="s">
        <v>49</v>
      </c>
      <c r="D24" s="9"/>
      <c r="E24" s="9"/>
      <c r="F24" s="9"/>
      <c r="G24" s="9"/>
      <c r="H24" s="9"/>
      <c r="I24" s="9"/>
      <c r="J24" s="8">
        <f>B24/2</f>
        <v>2000</v>
      </c>
      <c r="K24" s="8">
        <f>B24/2</f>
        <v>2000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</row>
    <row r="25" spans="1:27" ht="12.75">
      <c r="A25" s="2" t="s">
        <v>43</v>
      </c>
      <c r="B25" s="7">
        <v>3000</v>
      </c>
      <c r="C25" s="7" t="s">
        <v>49</v>
      </c>
      <c r="D25" s="9"/>
      <c r="E25" s="9"/>
      <c r="F25" s="8">
        <f>B25/4</f>
        <v>750</v>
      </c>
      <c r="G25" s="8">
        <f>B25/4</f>
        <v>750</v>
      </c>
      <c r="H25" s="8">
        <f>B25/4</f>
        <v>750</v>
      </c>
      <c r="I25" s="8">
        <f>B25/4</f>
        <v>750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</row>
    <row r="26" spans="1:27" ht="12.75">
      <c r="A26" s="1" t="s">
        <v>22</v>
      </c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</row>
    <row r="27" spans="1:27" ht="12.75">
      <c r="A27" s="2" t="s">
        <v>50</v>
      </c>
      <c r="B27" s="7">
        <v>1000</v>
      </c>
      <c r="C27" s="7" t="s">
        <v>49</v>
      </c>
      <c r="D27" s="9"/>
      <c r="E27" s="9"/>
      <c r="F27" s="9"/>
      <c r="G27" s="9"/>
      <c r="H27" s="8">
        <f>B27/2</f>
        <v>500</v>
      </c>
      <c r="I27" s="8">
        <f>B27/2</f>
        <v>500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</row>
    <row r="28" spans="1:27" ht="12.75">
      <c r="A28" s="2" t="s">
        <v>21</v>
      </c>
      <c r="B28" s="7">
        <v>1000</v>
      </c>
      <c r="C28" s="7" t="s">
        <v>49</v>
      </c>
      <c r="D28" s="9"/>
      <c r="E28" s="9"/>
      <c r="F28" s="9"/>
      <c r="G28" s="9"/>
      <c r="H28" s="9"/>
      <c r="I28" s="8">
        <f>B28</f>
        <v>1000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</row>
    <row r="29" spans="1:27" ht="12.75">
      <c r="A29" s="2" t="s">
        <v>23</v>
      </c>
      <c r="B29" s="7">
        <v>1000</v>
      </c>
      <c r="C29" s="7" t="s">
        <v>52</v>
      </c>
      <c r="D29" s="9"/>
      <c r="E29" s="9"/>
      <c r="F29" s="9"/>
      <c r="G29" s="9"/>
      <c r="H29" s="9"/>
      <c r="I29" s="9"/>
      <c r="J29" s="8">
        <f>B29</f>
        <v>1000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</row>
    <row r="30" spans="1:27" ht="12.75">
      <c r="A30" s="2" t="s">
        <v>24</v>
      </c>
      <c r="B30" s="7">
        <v>2000</v>
      </c>
      <c r="C30" s="7" t="s">
        <v>49</v>
      </c>
      <c r="D30" s="9"/>
      <c r="E30" s="9"/>
      <c r="F30" s="9"/>
      <c r="G30" s="9"/>
      <c r="H30" s="9"/>
      <c r="I30" s="9"/>
      <c r="J30" s="9"/>
      <c r="K30" s="8">
        <f>B30</f>
        <v>2000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</row>
    <row r="31" spans="1:27" ht="12.75">
      <c r="A31" s="2" t="s">
        <v>25</v>
      </c>
      <c r="B31" s="7">
        <v>1000</v>
      </c>
      <c r="C31" s="7" t="s">
        <v>49</v>
      </c>
      <c r="D31" s="9"/>
      <c r="E31" s="9"/>
      <c r="F31" s="9"/>
      <c r="G31" s="9"/>
      <c r="H31" s="9"/>
      <c r="I31" s="9"/>
      <c r="J31" s="8">
        <f>B31</f>
        <v>1000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</row>
    <row r="32" spans="1:27" ht="12.75">
      <c r="A32" s="2" t="s">
        <v>43</v>
      </c>
      <c r="B32" s="7">
        <v>1500</v>
      </c>
      <c r="C32" s="7" t="s">
        <v>49</v>
      </c>
      <c r="D32" s="9"/>
      <c r="E32" s="9"/>
      <c r="F32" s="9"/>
      <c r="G32" s="9"/>
      <c r="H32" s="9"/>
      <c r="I32" s="9"/>
      <c r="J32" s="8">
        <f>B32/2</f>
        <v>750</v>
      </c>
      <c r="K32" s="8">
        <f>B32/2</f>
        <v>750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</row>
    <row r="33" spans="1:27" ht="12.75">
      <c r="A33" s="1" t="s">
        <v>26</v>
      </c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</row>
    <row r="34" spans="1:27" ht="12.75">
      <c r="A34" s="2" t="s">
        <v>28</v>
      </c>
      <c r="B34" s="7">
        <v>500</v>
      </c>
      <c r="C34" s="7" t="s">
        <v>52</v>
      </c>
      <c r="D34" s="9"/>
      <c r="E34" s="9"/>
      <c r="F34" s="9"/>
      <c r="G34" s="9"/>
      <c r="H34" s="9"/>
      <c r="I34" s="9"/>
      <c r="J34" s="9"/>
      <c r="K34" s="8">
        <f>B34</f>
        <v>500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</row>
    <row r="35" spans="1:27" ht="12.75">
      <c r="A35" s="2" t="s">
        <v>27</v>
      </c>
      <c r="B35" s="7">
        <v>1000</v>
      </c>
      <c r="C35" s="7" t="s">
        <v>52</v>
      </c>
      <c r="D35" s="9"/>
      <c r="E35" s="9"/>
      <c r="F35" s="9"/>
      <c r="G35" s="9"/>
      <c r="H35" s="9"/>
      <c r="I35" s="9"/>
      <c r="J35" s="9"/>
      <c r="K35" s="8">
        <f>B35</f>
        <v>1000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</row>
    <row r="36" spans="1:27" ht="12.75">
      <c r="A36" s="2" t="s">
        <v>29</v>
      </c>
      <c r="B36" s="7">
        <v>5000</v>
      </c>
      <c r="C36" s="7" t="s">
        <v>52</v>
      </c>
      <c r="D36" s="9"/>
      <c r="E36" s="9"/>
      <c r="F36" s="9"/>
      <c r="G36" s="9"/>
      <c r="H36" s="9"/>
      <c r="I36" s="9"/>
      <c r="J36" s="9"/>
      <c r="K36" s="8">
        <f>B36</f>
        <v>5000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</row>
    <row r="37" spans="1:27" ht="12.75">
      <c r="A37" s="2" t="s">
        <v>60</v>
      </c>
      <c r="B37" s="7">
        <v>8000</v>
      </c>
      <c r="C37" s="7" t="s">
        <v>52</v>
      </c>
      <c r="D37" s="9"/>
      <c r="E37" s="9"/>
      <c r="F37" s="9"/>
      <c r="G37" s="9"/>
      <c r="H37" s="9"/>
      <c r="I37" s="9"/>
      <c r="J37" s="9"/>
      <c r="K37" s="9"/>
      <c r="L37" s="8">
        <f>B37/2</f>
        <v>4000</v>
      </c>
      <c r="M37" s="8">
        <f>B37/2</f>
        <v>4000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</row>
    <row r="38" spans="1:27" ht="12.75">
      <c r="A38" s="2" t="s">
        <v>24</v>
      </c>
      <c r="B38" s="7">
        <v>15000</v>
      </c>
      <c r="C38" s="7" t="s">
        <v>52</v>
      </c>
      <c r="D38" s="9"/>
      <c r="E38" s="9"/>
      <c r="F38" s="9"/>
      <c r="G38" s="9"/>
      <c r="H38" s="9"/>
      <c r="I38" s="9"/>
      <c r="J38" s="9"/>
      <c r="K38" s="9"/>
      <c r="L38" s="8">
        <f>B38/2</f>
        <v>7500</v>
      </c>
      <c r="M38" s="8">
        <f>B38/2</f>
        <v>7500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</row>
    <row r="39" spans="1:27" ht="12.75">
      <c r="A39" s="2" t="s">
        <v>25</v>
      </c>
      <c r="B39" s="7">
        <v>4000</v>
      </c>
      <c r="C39" s="7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8">
        <f>B39</f>
        <v>4000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</row>
    <row r="40" spans="1:27" ht="12.75">
      <c r="A40" s="1" t="s">
        <v>30</v>
      </c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</row>
    <row r="41" spans="1:27" ht="12.75">
      <c r="A41" s="2" t="s">
        <v>62</v>
      </c>
      <c r="B41" s="7">
        <v>12000</v>
      </c>
      <c r="C41" s="7" t="s">
        <v>52</v>
      </c>
      <c r="D41" s="9"/>
      <c r="E41" s="9"/>
      <c r="F41" s="9"/>
      <c r="G41" s="9"/>
      <c r="H41" s="9"/>
      <c r="I41" s="9"/>
      <c r="J41" s="8">
        <f>B41/2</f>
        <v>6000</v>
      </c>
      <c r="K41" s="8">
        <f>B41/2</f>
        <v>6000</v>
      </c>
      <c r="L41" s="9"/>
      <c r="M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</row>
    <row r="42" spans="1:27" ht="12.75">
      <c r="A42" s="2" t="s">
        <v>63</v>
      </c>
      <c r="B42" s="7">
        <v>10000</v>
      </c>
      <c r="C42" s="7" t="s">
        <v>64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8">
        <f>B42</f>
        <v>10000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6"/>
    </row>
    <row r="43" spans="1:27" ht="12.75">
      <c r="A43" s="2" t="s">
        <v>32</v>
      </c>
      <c r="B43" s="7">
        <v>15000</v>
      </c>
      <c r="C43" s="7" t="s">
        <v>51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>
        <f>B43/2</f>
        <v>7500</v>
      </c>
      <c r="W43" s="8">
        <f>B43/2</f>
        <v>7500</v>
      </c>
      <c r="X43" s="9"/>
      <c r="Y43" s="9"/>
      <c r="Z43" s="9"/>
      <c r="AA43" s="6"/>
    </row>
    <row r="44" spans="1:27" ht="12.75">
      <c r="A44" s="2" t="s">
        <v>33</v>
      </c>
      <c r="B44" s="7">
        <v>2000</v>
      </c>
      <c r="C44" s="7" t="s">
        <v>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>
        <f>B44</f>
        <v>2000</v>
      </c>
      <c r="Y44" s="9"/>
      <c r="Z44" s="9"/>
      <c r="AA44" s="6"/>
    </row>
    <row r="45" spans="1:27" ht="12.75">
      <c r="A45" s="2" t="s">
        <v>34</v>
      </c>
      <c r="B45" s="7">
        <v>4000</v>
      </c>
      <c r="C45" s="7" t="s">
        <v>52</v>
      </c>
      <c r="D45" s="9"/>
      <c r="E45" s="9"/>
      <c r="F45" s="9"/>
      <c r="G45" s="9"/>
      <c r="H45" s="9"/>
      <c r="I45" s="9"/>
      <c r="J45" s="9"/>
      <c r="K45" s="9"/>
      <c r="L45" s="8">
        <f>B45</f>
        <v>4000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6"/>
    </row>
    <row r="46" spans="1:27" ht="12.75">
      <c r="A46" s="2" t="s">
        <v>35</v>
      </c>
      <c r="B46" s="7">
        <v>9000</v>
      </c>
      <c r="C46" s="7" t="s">
        <v>52</v>
      </c>
      <c r="D46" s="9"/>
      <c r="E46" s="9"/>
      <c r="F46" s="9"/>
      <c r="G46" s="9"/>
      <c r="H46" s="9"/>
      <c r="I46" s="9"/>
      <c r="J46" s="9"/>
      <c r="K46" s="9"/>
      <c r="L46" s="9"/>
      <c r="M46" s="8">
        <f>B46</f>
        <v>9000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</row>
    <row r="47" spans="1:27" ht="12.75">
      <c r="A47" s="1" t="s">
        <v>36</v>
      </c>
      <c r="B47" s="7">
        <v>40000</v>
      </c>
      <c r="C47" s="7" t="s">
        <v>51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</row>
    <row r="48" spans="1:27" ht="12.75">
      <c r="A48" s="1" t="s">
        <v>37</v>
      </c>
      <c r="B48" s="7">
        <v>500</v>
      </c>
      <c r="C48" s="7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8">
        <f>B47</f>
        <v>40000</v>
      </c>
      <c r="Z48" s="9"/>
      <c r="AA48" s="6"/>
    </row>
    <row r="49" spans="1:27" ht="12.75">
      <c r="A49" s="1" t="s">
        <v>45</v>
      </c>
      <c r="B49" s="7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8">
        <f>B48</f>
        <v>500</v>
      </c>
      <c r="Z49" s="9"/>
      <c r="AA49" s="6"/>
    </row>
    <row r="50" spans="1:27" ht="12.75">
      <c r="A50" s="2" t="s">
        <v>46</v>
      </c>
      <c r="B50" s="7">
        <v>3000</v>
      </c>
      <c r="C50" s="7" t="s">
        <v>49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8">
        <f>B50</f>
        <v>3000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</row>
    <row r="51" spans="1:27" ht="12.75">
      <c r="A51" s="2" t="s">
        <v>47</v>
      </c>
      <c r="B51" s="7">
        <v>2000</v>
      </c>
      <c r="C51" s="7" t="s">
        <v>49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8">
        <f>B51</f>
        <v>2000</v>
      </c>
      <c r="Z51" s="9"/>
      <c r="AA51" s="6"/>
    </row>
    <row r="52" spans="1:27" ht="12.75">
      <c r="A52" s="1" t="s">
        <v>53</v>
      </c>
      <c r="B52" s="7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</row>
    <row r="53" spans="1:27" ht="12.75">
      <c r="A53" s="2" t="s">
        <v>54</v>
      </c>
      <c r="B53" s="7">
        <v>500</v>
      </c>
      <c r="C53" s="7" t="s">
        <v>52</v>
      </c>
      <c r="D53" s="9"/>
      <c r="E53" s="9"/>
      <c r="F53" s="9"/>
      <c r="G53" s="9"/>
      <c r="H53" s="9"/>
      <c r="I53" s="8">
        <f>B53</f>
        <v>500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</row>
    <row r="54" spans="1:27" ht="12.75">
      <c r="A54" s="2" t="s">
        <v>55</v>
      </c>
      <c r="B54" s="7">
        <v>7000</v>
      </c>
      <c r="C54" s="7" t="s">
        <v>52</v>
      </c>
      <c r="D54" s="9"/>
      <c r="E54" s="9"/>
      <c r="F54" s="9"/>
      <c r="G54" s="9"/>
      <c r="H54" s="9"/>
      <c r="I54" s="9"/>
      <c r="J54" s="8">
        <f>B54</f>
        <v>7000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</row>
    <row r="55" spans="1:27" ht="12.75">
      <c r="A55" s="1" t="s">
        <v>56</v>
      </c>
      <c r="B55" s="7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</row>
    <row r="56" spans="1:27" ht="12.75">
      <c r="A56" s="2" t="s">
        <v>57</v>
      </c>
      <c r="B56" s="7">
        <v>1000</v>
      </c>
      <c r="C56" s="7" t="s">
        <v>49</v>
      </c>
      <c r="D56" s="9"/>
      <c r="E56" s="9"/>
      <c r="F56" s="9"/>
      <c r="G56" s="9"/>
      <c r="H56" s="9"/>
      <c r="I56" s="9"/>
      <c r="J56" s="9"/>
      <c r="K56" s="8">
        <f>B56</f>
        <v>1000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/>
      <c r="Z56" s="9"/>
      <c r="AA56" s="6"/>
    </row>
    <row r="57" spans="1:27" ht="12.75">
      <c r="A57" s="2" t="s">
        <v>58</v>
      </c>
      <c r="B57" s="7">
        <v>1200</v>
      </c>
      <c r="C57" s="7" t="s">
        <v>49</v>
      </c>
      <c r="D57" s="9"/>
      <c r="E57" s="9"/>
      <c r="F57" s="9"/>
      <c r="G57" s="9"/>
      <c r="H57" s="9"/>
      <c r="I57" s="9"/>
      <c r="J57" s="9"/>
      <c r="K57" s="8">
        <f>B57</f>
        <v>1200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/>
      <c r="Z57" s="9"/>
      <c r="AA57" s="6"/>
    </row>
    <row r="58" spans="1:27" ht="12.75">
      <c r="A58" s="1" t="s">
        <v>59</v>
      </c>
      <c r="B58" s="7">
        <v>10000</v>
      </c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</row>
    <row r="59" spans="1:27" ht="12.75">
      <c r="A59" s="1" t="s">
        <v>38</v>
      </c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>
      <c r="A60" s="2" t="s">
        <v>41</v>
      </c>
      <c r="B60" s="7">
        <v>1500</v>
      </c>
      <c r="C60" s="7" t="s">
        <v>49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">
        <f>B60</f>
        <v>1500</v>
      </c>
      <c r="AA60" s="6"/>
    </row>
    <row r="61" spans="1:27" ht="12.75">
      <c r="A61" s="2" t="s">
        <v>42</v>
      </c>
      <c r="B61" s="7"/>
      <c r="C61" s="7" t="s">
        <v>49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>
        <f>B61</f>
        <v>0</v>
      </c>
    </row>
    <row r="62" spans="2:27" ht="12.75">
      <c r="B62" s="7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6"/>
    </row>
    <row r="63" spans="1:28" s="1" customFormat="1" ht="12.75">
      <c r="A63" s="1" t="s">
        <v>65</v>
      </c>
      <c r="B63" s="10">
        <f>SUM(B5:B61)</f>
        <v>275200</v>
      </c>
      <c r="C63" s="10"/>
      <c r="D63" s="10">
        <f>SUM(D5:D61)</f>
        <v>0</v>
      </c>
      <c r="E63" s="10">
        <f aca="true" t="shared" si="1" ref="E63:AA63">SUM(E5:E61)</f>
        <v>2000</v>
      </c>
      <c r="F63" s="10">
        <f t="shared" si="1"/>
        <v>4250</v>
      </c>
      <c r="G63" s="10">
        <f t="shared" si="1"/>
        <v>3250</v>
      </c>
      <c r="H63" s="10">
        <f t="shared" si="1"/>
        <v>3750</v>
      </c>
      <c r="I63" s="10">
        <f t="shared" si="1"/>
        <v>4750</v>
      </c>
      <c r="J63" s="10">
        <f t="shared" si="1"/>
        <v>17750</v>
      </c>
      <c r="K63" s="10">
        <f t="shared" si="1"/>
        <v>19450</v>
      </c>
      <c r="L63" s="10">
        <f t="shared" si="1"/>
        <v>16250</v>
      </c>
      <c r="M63" s="10">
        <f t="shared" si="1"/>
        <v>21250</v>
      </c>
      <c r="N63" s="10">
        <f t="shared" si="1"/>
        <v>14750</v>
      </c>
      <c r="O63" s="10">
        <f t="shared" si="1"/>
        <v>6150</v>
      </c>
      <c r="P63" s="10">
        <f t="shared" si="1"/>
        <v>750</v>
      </c>
      <c r="Q63" s="10">
        <f t="shared" si="1"/>
        <v>10350</v>
      </c>
      <c r="R63" s="10">
        <f t="shared" si="1"/>
        <v>10350</v>
      </c>
      <c r="S63" s="10">
        <f t="shared" si="1"/>
        <v>3150</v>
      </c>
      <c r="T63" s="10">
        <f t="shared" si="1"/>
        <v>750</v>
      </c>
      <c r="U63" s="10">
        <f t="shared" si="1"/>
        <v>750</v>
      </c>
      <c r="V63" s="10">
        <f t="shared" si="1"/>
        <v>8250</v>
      </c>
      <c r="W63" s="10">
        <f t="shared" si="1"/>
        <v>68250</v>
      </c>
      <c r="X63" s="10">
        <f t="shared" si="1"/>
        <v>2750</v>
      </c>
      <c r="Y63" s="10">
        <f t="shared" si="1"/>
        <v>43250</v>
      </c>
      <c r="Z63" s="10">
        <f t="shared" si="1"/>
        <v>2250</v>
      </c>
      <c r="AA63" s="10">
        <f t="shared" si="1"/>
        <v>750</v>
      </c>
      <c r="AB63" s="11">
        <f>SUM(D63:AA63)</f>
        <v>265200</v>
      </c>
    </row>
    <row r="64" spans="2:27" s="1" customFormat="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6" ht="12.75">
      <c r="B65" s="7"/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7"/>
      <c r="C66" s="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7"/>
      <c r="C67" s="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7"/>
      <c r="C68" s="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7"/>
      <c r="C69" s="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7"/>
      <c r="C70" s="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10" t="s">
        <v>72</v>
      </c>
      <c r="C71" s="1" t="s">
        <v>74</v>
      </c>
      <c r="D71" s="10" t="s">
        <v>73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2" t="s">
        <v>66</v>
      </c>
      <c r="C72" s="7">
        <f>SUM(D63:H63)</f>
        <v>13250</v>
      </c>
      <c r="D72" s="7">
        <f>C72</f>
        <v>13250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2" t="s">
        <v>67</v>
      </c>
      <c r="C73" s="7">
        <f>SUM(I63:L63)</f>
        <v>58200</v>
      </c>
      <c r="D73" s="7">
        <f>C73+D72</f>
        <v>71450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2" t="s">
        <v>68</v>
      </c>
      <c r="C74" s="7">
        <f>SUM(M63:P63)</f>
        <v>42900</v>
      </c>
      <c r="D74" s="7">
        <f>C74+D73</f>
        <v>114350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2" t="s">
        <v>69</v>
      </c>
      <c r="C75" s="7">
        <f>SUM(Q63:T63)</f>
        <v>24600</v>
      </c>
      <c r="D75" s="7">
        <f>C75+D74</f>
        <v>138950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2" t="s">
        <v>70</v>
      </c>
      <c r="C76" s="7">
        <f>SUM(U63:W63)</f>
        <v>77250</v>
      </c>
      <c r="D76" s="7">
        <f>C76+D75</f>
        <v>216200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2" t="s">
        <v>71</v>
      </c>
      <c r="C77" s="7">
        <f>SUM(X63:AA63)</f>
        <v>49000</v>
      </c>
      <c r="D77" s="7">
        <f>C77+D76</f>
        <v>265200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3:26" ht="12.75">
      <c r="C78" s="7">
        <f>SUM(C72:C77)</f>
        <v>265200</v>
      </c>
      <c r="D78" s="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7"/>
      <c r="C79" s="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7"/>
      <c r="C80" s="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7"/>
      <c r="C81" s="7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7"/>
      <c r="C82" s="7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7"/>
      <c r="C83" s="7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7"/>
      <c r="C84" s="7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7"/>
      <c r="C85" s="7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7"/>
      <c r="C86" s="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7"/>
      <c r="C87" s="7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7"/>
      <c r="C88" s="7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7"/>
      <c r="C89" s="7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7"/>
      <c r="C90" s="7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7"/>
      <c r="C91" s="7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7"/>
      <c r="C92" s="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</sheetData>
  <printOptions gridLines="1"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2"/>
  <sheetViews>
    <sheetView workbookViewId="0" topLeftCell="B55">
      <selection activeCell="O46" sqref="O46"/>
    </sheetView>
  </sheetViews>
  <sheetFormatPr defaultColWidth="9.140625" defaultRowHeight="12.75"/>
  <cols>
    <col min="1" max="1" width="39.421875" style="2" bestFit="1" customWidth="1"/>
    <col min="2" max="2" width="14.421875" style="2" bestFit="1" customWidth="1"/>
    <col min="3" max="3" width="9.421875" style="2" bestFit="1" customWidth="1"/>
    <col min="4" max="4" width="8.7109375" style="0" bestFit="1" customWidth="1"/>
    <col min="5" max="9" width="7.7109375" style="0" customWidth="1"/>
    <col min="10" max="14" width="8.7109375" style="0" bestFit="1" customWidth="1"/>
    <col min="15" max="16" width="7.7109375" style="0" customWidth="1"/>
    <col min="17" max="18" width="8.7109375" style="0" bestFit="1" customWidth="1"/>
    <col min="19" max="22" width="7.7109375" style="0" customWidth="1"/>
    <col min="23" max="23" width="8.7109375" style="0" bestFit="1" customWidth="1"/>
    <col min="24" max="24" width="7.7109375" style="0" customWidth="1"/>
    <col min="25" max="25" width="8.7109375" style="0" bestFit="1" customWidth="1"/>
    <col min="26" max="26" width="8.00390625" style="0" customWidth="1"/>
    <col min="28" max="28" width="9.7109375" style="0" bestFit="1" customWidth="1"/>
  </cols>
  <sheetData>
    <row r="1" spans="1:3" ht="12.75">
      <c r="A1" s="1" t="s">
        <v>1</v>
      </c>
      <c r="B1" s="1"/>
      <c r="C1" s="1"/>
    </row>
    <row r="2" spans="1:3" ht="14.25" customHeight="1">
      <c r="A2" s="1"/>
      <c r="B2" s="1"/>
      <c r="C2" s="1"/>
    </row>
    <row r="3" spans="1:27" s="1" customFormat="1" ht="12.75">
      <c r="A3" s="1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</row>
    <row r="4" spans="1:27" s="1" customFormat="1" ht="12.75">
      <c r="A4" s="1" t="s">
        <v>3</v>
      </c>
      <c r="B4" s="1" t="s">
        <v>39</v>
      </c>
      <c r="C4" s="1" t="s">
        <v>48</v>
      </c>
      <c r="D4" s="4">
        <v>37067</v>
      </c>
      <c r="E4" s="4">
        <v>37075</v>
      </c>
      <c r="F4" s="4">
        <v>37083</v>
      </c>
      <c r="G4" s="4">
        <v>37091</v>
      </c>
      <c r="H4" s="4">
        <v>37099</v>
      </c>
      <c r="I4" s="4">
        <v>37107</v>
      </c>
      <c r="J4" s="4">
        <v>37115</v>
      </c>
      <c r="K4" s="4">
        <v>37123</v>
      </c>
      <c r="L4" s="4">
        <v>37131</v>
      </c>
      <c r="M4" s="4">
        <v>37139</v>
      </c>
      <c r="N4" s="4">
        <v>37147</v>
      </c>
      <c r="O4" s="4">
        <v>37155</v>
      </c>
      <c r="P4" s="4">
        <v>37163</v>
      </c>
      <c r="Q4" s="4">
        <v>37171</v>
      </c>
      <c r="R4" s="4">
        <v>37179</v>
      </c>
      <c r="S4" s="4">
        <v>37187</v>
      </c>
      <c r="T4" s="4">
        <v>37195</v>
      </c>
      <c r="U4" s="4">
        <v>37203</v>
      </c>
      <c r="V4" s="4">
        <v>37211</v>
      </c>
      <c r="W4" s="4">
        <v>37219</v>
      </c>
      <c r="X4" s="4">
        <v>37227</v>
      </c>
      <c r="Y4" s="4">
        <v>37235</v>
      </c>
      <c r="Z4" s="4">
        <v>37243</v>
      </c>
      <c r="AA4" s="4">
        <v>37251</v>
      </c>
    </row>
    <row r="5" spans="1:27" ht="12.75">
      <c r="A5" s="1" t="s">
        <v>40</v>
      </c>
      <c r="B5" s="7">
        <v>12000</v>
      </c>
      <c r="C5" s="7" t="s">
        <v>49</v>
      </c>
      <c r="D5" s="8"/>
      <c r="E5" s="8"/>
      <c r="F5" s="8"/>
      <c r="G5" s="8"/>
      <c r="H5" s="8"/>
      <c r="I5" s="8"/>
      <c r="J5" s="8"/>
      <c r="K5" s="8"/>
      <c r="L5" s="8">
        <f>$B$5/16</f>
        <v>750</v>
      </c>
      <c r="M5" s="8">
        <f aca="true" t="shared" si="0" ref="M5:AA5">$B$5/16</f>
        <v>750</v>
      </c>
      <c r="N5" s="8">
        <f t="shared" si="0"/>
        <v>750</v>
      </c>
      <c r="O5" s="8">
        <f t="shared" si="0"/>
        <v>750</v>
      </c>
      <c r="P5" s="8">
        <f t="shared" si="0"/>
        <v>750</v>
      </c>
      <c r="Q5" s="8">
        <f t="shared" si="0"/>
        <v>750</v>
      </c>
      <c r="R5" s="8">
        <f t="shared" si="0"/>
        <v>750</v>
      </c>
      <c r="S5" s="8">
        <f t="shared" si="0"/>
        <v>750</v>
      </c>
      <c r="T5" s="8">
        <f t="shared" si="0"/>
        <v>750</v>
      </c>
      <c r="U5" s="8">
        <f t="shared" si="0"/>
        <v>750</v>
      </c>
      <c r="V5" s="8">
        <f t="shared" si="0"/>
        <v>750</v>
      </c>
      <c r="W5" s="8">
        <f t="shared" si="0"/>
        <v>750</v>
      </c>
      <c r="X5" s="8">
        <f t="shared" si="0"/>
        <v>750</v>
      </c>
      <c r="Y5" s="8">
        <f t="shared" si="0"/>
        <v>750</v>
      </c>
      <c r="Z5" s="8">
        <f t="shared" si="0"/>
        <v>750</v>
      </c>
      <c r="AA5" s="8">
        <f t="shared" si="0"/>
        <v>750</v>
      </c>
    </row>
    <row r="6" spans="1:27" ht="12.75">
      <c r="A6" s="2" t="s">
        <v>0</v>
      </c>
      <c r="B6" s="7"/>
      <c r="C6" s="7" t="s">
        <v>49</v>
      </c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"/>
    </row>
    <row r="7" spans="1:27" ht="12.75">
      <c r="A7" s="1" t="s">
        <v>4</v>
      </c>
      <c r="B7" s="7"/>
      <c r="C7" s="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"/>
    </row>
    <row r="8" spans="1:27" ht="12.75">
      <c r="A8" s="2" t="s">
        <v>5</v>
      </c>
      <c r="B8" s="7">
        <v>500</v>
      </c>
      <c r="C8" s="7" t="s">
        <v>49</v>
      </c>
      <c r="D8" s="9"/>
      <c r="E8" s="8">
        <f>B8</f>
        <v>500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6"/>
    </row>
    <row r="9" spans="1:27" ht="12.75">
      <c r="A9" s="2" t="s">
        <v>6</v>
      </c>
      <c r="B9" s="7">
        <v>1500</v>
      </c>
      <c r="C9" s="7" t="s">
        <v>49</v>
      </c>
      <c r="D9" s="9"/>
      <c r="E9" s="8">
        <f>B9</f>
        <v>1500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6"/>
    </row>
    <row r="10" spans="1:27" ht="12.75">
      <c r="A10" s="2" t="s">
        <v>7</v>
      </c>
      <c r="B10" s="7">
        <v>500</v>
      </c>
      <c r="C10" s="7" t="s">
        <v>49</v>
      </c>
      <c r="D10" s="9"/>
      <c r="E10" s="8"/>
      <c r="F10" s="8">
        <f>B10</f>
        <v>500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6"/>
    </row>
    <row r="11" spans="1:27" ht="12.75">
      <c r="A11" s="1" t="s">
        <v>8</v>
      </c>
      <c r="B11" s="10">
        <v>0</v>
      </c>
      <c r="C11" s="7" t="s">
        <v>51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6"/>
    </row>
    <row r="12" spans="1:27" ht="12.75">
      <c r="A12" s="2" t="s">
        <v>11</v>
      </c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>
        <f>B11*0.1</f>
        <v>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6"/>
    </row>
    <row r="13" spans="1:27" ht="12.75">
      <c r="A13" s="2" t="s">
        <v>9</v>
      </c>
      <c r="B13" s="7"/>
      <c r="C13" s="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>
        <f>B11*0.4</f>
        <v>0</v>
      </c>
      <c r="R13" s="9"/>
      <c r="S13" s="9"/>
      <c r="T13" s="9"/>
      <c r="U13" s="9"/>
      <c r="V13" s="9"/>
      <c r="W13" s="9"/>
      <c r="X13" s="9"/>
      <c r="Y13" s="9"/>
      <c r="Z13" s="9"/>
      <c r="AA13" s="6"/>
    </row>
    <row r="14" spans="1:27" ht="12.75">
      <c r="A14" s="2" t="s">
        <v>10</v>
      </c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>
        <f>B11*0.4</f>
        <v>0</v>
      </c>
      <c r="S14" s="9"/>
      <c r="T14" s="9"/>
      <c r="U14" s="9"/>
      <c r="V14" s="9"/>
      <c r="W14" s="9"/>
      <c r="X14" s="9"/>
      <c r="Y14" s="9"/>
      <c r="Z14" s="9"/>
      <c r="AA14" s="6"/>
    </row>
    <row r="15" spans="1:27" ht="12.75">
      <c r="A15" s="2" t="s">
        <v>12</v>
      </c>
      <c r="B15" s="7"/>
      <c r="C15" s="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>
        <f>B11*0.1</f>
        <v>0</v>
      </c>
      <c r="T15" s="9"/>
      <c r="U15" s="9"/>
      <c r="V15" s="9"/>
      <c r="W15" s="9"/>
      <c r="X15" s="9"/>
      <c r="Y15" s="9"/>
      <c r="Z15" s="9"/>
      <c r="AA15" s="6"/>
    </row>
    <row r="16" spans="1:27" ht="12.75">
      <c r="A16" s="1" t="s">
        <v>13</v>
      </c>
      <c r="B16" s="10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6"/>
    </row>
    <row r="17" spans="1:27" ht="12.75">
      <c r="A17" s="1" t="s">
        <v>14</v>
      </c>
      <c r="B17" s="10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6"/>
    </row>
    <row r="18" spans="1:27" ht="12.75">
      <c r="A18" s="2" t="s">
        <v>15</v>
      </c>
      <c r="B18" s="7">
        <v>3000</v>
      </c>
      <c r="C18" s="7" t="s">
        <v>49</v>
      </c>
      <c r="D18" s="9"/>
      <c r="E18" s="9"/>
      <c r="F18" s="8">
        <f>B18</f>
        <v>3000</v>
      </c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6"/>
    </row>
    <row r="19" spans="1:27" ht="12.75">
      <c r="A19" s="2" t="s">
        <v>16</v>
      </c>
      <c r="B19" s="7">
        <v>2000</v>
      </c>
      <c r="C19" s="7" t="s">
        <v>49</v>
      </c>
      <c r="D19" s="9"/>
      <c r="E19" s="9"/>
      <c r="F19" s="9"/>
      <c r="G19" s="8">
        <f>B19/2</f>
        <v>1000</v>
      </c>
      <c r="H19" s="8">
        <f>B19/2</f>
        <v>1000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6"/>
    </row>
    <row r="20" spans="1:27" ht="12.75">
      <c r="A20" s="2" t="s">
        <v>17</v>
      </c>
      <c r="B20" s="7">
        <v>1500</v>
      </c>
      <c r="C20" s="7" t="s">
        <v>49</v>
      </c>
      <c r="D20" s="9"/>
      <c r="E20" s="9"/>
      <c r="F20" s="9"/>
      <c r="G20" s="8">
        <f>B20</f>
        <v>1500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6"/>
    </row>
    <row r="21" spans="1:27" ht="12.75">
      <c r="A21" s="2" t="s">
        <v>18</v>
      </c>
      <c r="B21" s="7">
        <v>0</v>
      </c>
      <c r="C21" s="7" t="s">
        <v>61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8">
        <f>B21</f>
        <v>0</v>
      </c>
      <c r="X21" s="9"/>
      <c r="Y21" s="9"/>
      <c r="Z21" s="9"/>
      <c r="AA21" s="6"/>
    </row>
    <row r="22" spans="1:27" ht="12.75">
      <c r="A22" s="2" t="s">
        <v>19</v>
      </c>
      <c r="B22" s="7">
        <v>1500</v>
      </c>
      <c r="C22" s="7" t="s">
        <v>49</v>
      </c>
      <c r="D22" s="9"/>
      <c r="E22" s="9"/>
      <c r="F22" s="9"/>
      <c r="G22" s="9"/>
      <c r="H22" s="8">
        <f>B22</f>
        <v>1500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6"/>
    </row>
    <row r="23" spans="1:27" ht="12.75">
      <c r="A23" s="2" t="s">
        <v>20</v>
      </c>
      <c r="B23" s="7">
        <v>2000</v>
      </c>
      <c r="C23" s="7" t="s">
        <v>49</v>
      </c>
      <c r="D23" s="9"/>
      <c r="E23" s="9"/>
      <c r="F23" s="9"/>
      <c r="G23" s="9"/>
      <c r="H23" s="9"/>
      <c r="I23" s="8">
        <f>B23</f>
        <v>2000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6"/>
    </row>
    <row r="24" spans="1:27" ht="12.75">
      <c r="A24" s="2" t="s">
        <v>44</v>
      </c>
      <c r="B24" s="7">
        <v>4000</v>
      </c>
      <c r="C24" s="7" t="s">
        <v>49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8">
        <f>B24/2</f>
        <v>2000</v>
      </c>
      <c r="O24" s="8">
        <f>B24/2</f>
        <v>2000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6"/>
    </row>
    <row r="25" spans="1:27" ht="12.75">
      <c r="A25" s="2" t="s">
        <v>43</v>
      </c>
      <c r="B25" s="7">
        <v>3000</v>
      </c>
      <c r="C25" s="7" t="s">
        <v>49</v>
      </c>
      <c r="D25" s="9"/>
      <c r="E25" s="9"/>
      <c r="F25" s="8">
        <f>B25/4</f>
        <v>750</v>
      </c>
      <c r="G25" s="8">
        <f>B25/4</f>
        <v>750</v>
      </c>
      <c r="H25" s="8">
        <f>B25/4</f>
        <v>750</v>
      </c>
      <c r="I25" s="8">
        <f>B25/4</f>
        <v>750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6"/>
    </row>
    <row r="26" spans="1:27" ht="12.75">
      <c r="A26" s="1" t="s">
        <v>22</v>
      </c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</row>
    <row r="27" spans="1:27" ht="12.75">
      <c r="A27" s="2" t="s">
        <v>50</v>
      </c>
      <c r="B27" s="7">
        <v>1000</v>
      </c>
      <c r="C27" s="7" t="s">
        <v>49</v>
      </c>
      <c r="D27" s="9"/>
      <c r="E27" s="9"/>
      <c r="F27" s="9"/>
      <c r="G27" s="9"/>
      <c r="H27" s="8">
        <f>B27/2</f>
        <v>500</v>
      </c>
      <c r="I27" s="8">
        <f>B27/2</f>
        <v>500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6"/>
    </row>
    <row r="28" spans="1:27" ht="12.75">
      <c r="A28" s="2" t="s">
        <v>21</v>
      </c>
      <c r="B28" s="7">
        <v>1000</v>
      </c>
      <c r="C28" s="7" t="s">
        <v>49</v>
      </c>
      <c r="D28" s="9"/>
      <c r="E28" s="9"/>
      <c r="F28" s="9"/>
      <c r="G28" s="9"/>
      <c r="H28" s="9"/>
      <c r="I28" s="8">
        <f>B28</f>
        <v>1000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6"/>
    </row>
    <row r="29" spans="1:27" ht="12.75">
      <c r="A29" s="2" t="s">
        <v>23</v>
      </c>
      <c r="B29" s="7">
        <v>0</v>
      </c>
      <c r="C29" s="7" t="s">
        <v>52</v>
      </c>
      <c r="D29" s="9"/>
      <c r="E29" s="9"/>
      <c r="F29" s="9"/>
      <c r="G29" s="9"/>
      <c r="H29" s="9"/>
      <c r="I29" s="9"/>
      <c r="J29" s="8">
        <f>B29</f>
        <v>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6"/>
    </row>
    <row r="30" spans="1:27" ht="12.75">
      <c r="A30" s="2" t="s">
        <v>24</v>
      </c>
      <c r="B30" s="7">
        <v>2000</v>
      </c>
      <c r="C30" s="7" t="s">
        <v>49</v>
      </c>
      <c r="D30" s="9"/>
      <c r="E30" s="9"/>
      <c r="F30" s="9"/>
      <c r="G30" s="9"/>
      <c r="H30" s="9"/>
      <c r="I30" s="9"/>
      <c r="J30" s="9"/>
      <c r="K30" s="8">
        <f>B30</f>
        <v>2000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"/>
    </row>
    <row r="31" spans="1:27" ht="12.75">
      <c r="A31" s="2" t="s">
        <v>25</v>
      </c>
      <c r="B31" s="7">
        <v>1000</v>
      </c>
      <c r="C31" s="7" t="s">
        <v>49</v>
      </c>
      <c r="D31" s="9"/>
      <c r="E31" s="9"/>
      <c r="F31" s="9"/>
      <c r="G31" s="9"/>
      <c r="H31" s="9"/>
      <c r="I31" s="9"/>
      <c r="J31" s="8">
        <f>B31</f>
        <v>1000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6"/>
    </row>
    <row r="32" spans="1:27" ht="12.75">
      <c r="A32" s="2" t="s">
        <v>43</v>
      </c>
      <c r="B32" s="7">
        <v>1500</v>
      </c>
      <c r="C32" s="7" t="s">
        <v>49</v>
      </c>
      <c r="D32" s="9"/>
      <c r="E32" s="9"/>
      <c r="F32" s="9"/>
      <c r="G32" s="9"/>
      <c r="H32" s="9"/>
      <c r="I32" s="9"/>
      <c r="J32" s="8">
        <f>B32/2</f>
        <v>750</v>
      </c>
      <c r="K32" s="8">
        <f>B32/2</f>
        <v>750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6"/>
    </row>
    <row r="33" spans="1:27" ht="12.75">
      <c r="A33" s="1" t="s">
        <v>26</v>
      </c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6"/>
    </row>
    <row r="34" spans="1:27" ht="12.75">
      <c r="A34" s="2" t="s">
        <v>28</v>
      </c>
      <c r="B34" s="7">
        <v>0</v>
      </c>
      <c r="C34" s="7" t="s">
        <v>52</v>
      </c>
      <c r="D34" s="9"/>
      <c r="E34" s="9"/>
      <c r="F34" s="9"/>
      <c r="G34" s="9"/>
      <c r="H34" s="9"/>
      <c r="I34" s="9"/>
      <c r="J34" s="9"/>
      <c r="K34" s="8">
        <f>B34</f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6"/>
    </row>
    <row r="35" spans="1:27" ht="12.75">
      <c r="A35" s="2" t="s">
        <v>27</v>
      </c>
      <c r="B35" s="7">
        <v>0</v>
      </c>
      <c r="C35" s="7" t="s">
        <v>52</v>
      </c>
      <c r="D35" s="9"/>
      <c r="E35" s="9"/>
      <c r="F35" s="9"/>
      <c r="G35" s="9"/>
      <c r="H35" s="9"/>
      <c r="I35" s="9"/>
      <c r="J35" s="9"/>
      <c r="K35" s="8">
        <f>B35</f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</row>
    <row r="36" spans="1:27" ht="12.75">
      <c r="A36" s="2" t="s">
        <v>29</v>
      </c>
      <c r="B36" s="7">
        <v>0</v>
      </c>
      <c r="C36" s="7" t="s">
        <v>52</v>
      </c>
      <c r="D36" s="9"/>
      <c r="E36" s="9"/>
      <c r="F36" s="9"/>
      <c r="G36" s="9"/>
      <c r="H36" s="9"/>
      <c r="I36" s="9"/>
      <c r="J36" s="9"/>
      <c r="K36" s="8">
        <f>B36</f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6"/>
    </row>
    <row r="37" spans="1:27" ht="12.75">
      <c r="A37" s="2" t="s">
        <v>60</v>
      </c>
      <c r="B37" s="7">
        <v>0</v>
      </c>
      <c r="C37" s="7" t="s">
        <v>52</v>
      </c>
      <c r="D37" s="9"/>
      <c r="E37" s="9"/>
      <c r="F37" s="9"/>
      <c r="G37" s="9"/>
      <c r="H37" s="9"/>
      <c r="I37" s="9"/>
      <c r="J37" s="9"/>
      <c r="K37" s="9"/>
      <c r="L37" s="8">
        <f>B37/2</f>
        <v>0</v>
      </c>
      <c r="M37" s="8">
        <f>B37/2</f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/>
    </row>
    <row r="38" spans="1:27" ht="12.75">
      <c r="A38" s="2" t="s">
        <v>24</v>
      </c>
      <c r="B38" s="7">
        <v>0</v>
      </c>
      <c r="C38" s="7" t="s">
        <v>52</v>
      </c>
      <c r="D38" s="9"/>
      <c r="E38" s="9"/>
      <c r="F38" s="9"/>
      <c r="G38" s="9"/>
      <c r="H38" s="9"/>
      <c r="I38" s="9"/>
      <c r="J38" s="9"/>
      <c r="K38" s="9"/>
      <c r="L38" s="8">
        <f>B38/2</f>
        <v>0</v>
      </c>
      <c r="M38" s="8">
        <f>B38/2</f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6"/>
    </row>
    <row r="39" spans="1:27" ht="12.75">
      <c r="A39" s="2" t="s">
        <v>25</v>
      </c>
      <c r="B39" s="7">
        <v>0</v>
      </c>
      <c r="C39" s="7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8">
        <f>B39</f>
        <v>0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6"/>
    </row>
    <row r="40" spans="1:27" ht="12.75">
      <c r="A40" s="1" t="s">
        <v>30</v>
      </c>
      <c r="B40" s="10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6"/>
    </row>
    <row r="41" spans="1:27" ht="12.75">
      <c r="A41" s="2" t="s">
        <v>62</v>
      </c>
      <c r="B41" s="7">
        <v>0</v>
      </c>
      <c r="C41" s="7" t="s">
        <v>52</v>
      </c>
      <c r="D41" s="9"/>
      <c r="E41" s="9"/>
      <c r="F41" s="9"/>
      <c r="G41" s="9"/>
      <c r="H41" s="9"/>
      <c r="I41" s="9"/>
      <c r="J41" s="8">
        <f>B41/2</f>
        <v>0</v>
      </c>
      <c r="K41" s="8">
        <f>B41/2</f>
        <v>0</v>
      </c>
      <c r="L41" s="9"/>
      <c r="M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6"/>
    </row>
    <row r="42" spans="1:27" ht="12.75">
      <c r="A42" s="2" t="s">
        <v>63</v>
      </c>
      <c r="B42" s="7">
        <v>0</v>
      </c>
      <c r="C42" s="7" t="s">
        <v>64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8">
        <f>B42</f>
        <v>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6"/>
    </row>
    <row r="43" spans="1:27" ht="12.75">
      <c r="A43" s="2" t="s">
        <v>32</v>
      </c>
      <c r="B43" s="7">
        <v>0</v>
      </c>
      <c r="C43" s="7" t="s">
        <v>51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8">
        <f>B43/2</f>
        <v>0</v>
      </c>
      <c r="W43" s="8">
        <f>B43/2</f>
        <v>0</v>
      </c>
      <c r="X43" s="9"/>
      <c r="Y43" s="9"/>
      <c r="Z43" s="9"/>
      <c r="AA43" s="6"/>
    </row>
    <row r="44" spans="1:27" ht="12.75">
      <c r="A44" s="2" t="s">
        <v>33</v>
      </c>
      <c r="B44" s="7">
        <v>0</v>
      </c>
      <c r="C44" s="7" t="s">
        <v>52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>
        <f>B44</f>
        <v>0</v>
      </c>
      <c r="Y44" s="9"/>
      <c r="Z44" s="9"/>
      <c r="AA44" s="6"/>
    </row>
    <row r="45" spans="1:27" ht="12.75">
      <c r="A45" s="2" t="s">
        <v>34</v>
      </c>
      <c r="B45" s="7">
        <v>0</v>
      </c>
      <c r="C45" s="7" t="s">
        <v>52</v>
      </c>
      <c r="D45" s="9"/>
      <c r="E45" s="9"/>
      <c r="F45" s="9"/>
      <c r="G45" s="9"/>
      <c r="H45" s="9"/>
      <c r="I45" s="9"/>
      <c r="J45" s="9"/>
      <c r="K45" s="9"/>
      <c r="L45" s="8">
        <f>B45</f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6"/>
    </row>
    <row r="46" spans="1:27" ht="12.75">
      <c r="A46" s="2" t="s">
        <v>35</v>
      </c>
      <c r="B46" s="7">
        <v>0</v>
      </c>
      <c r="C46" s="7" t="s">
        <v>52</v>
      </c>
      <c r="D46" s="9"/>
      <c r="E46" s="9"/>
      <c r="F46" s="9"/>
      <c r="G46" s="9"/>
      <c r="H46" s="9"/>
      <c r="I46" s="9"/>
      <c r="J46" s="9"/>
      <c r="K46" s="9"/>
      <c r="L46" s="9"/>
      <c r="M46" s="8">
        <f>B46</f>
        <v>0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6"/>
    </row>
    <row r="47" spans="1:27" ht="12.75">
      <c r="A47" s="1" t="s">
        <v>36</v>
      </c>
      <c r="B47" s="7">
        <v>0</v>
      </c>
      <c r="C47" s="7" t="s">
        <v>51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6"/>
    </row>
    <row r="48" spans="1:27" ht="12.75">
      <c r="A48" s="1" t="s">
        <v>37</v>
      </c>
      <c r="B48" s="7">
        <v>0</v>
      </c>
      <c r="C48" s="7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8">
        <f>B47</f>
        <v>0</v>
      </c>
      <c r="Z48" s="9"/>
      <c r="AA48" s="6"/>
    </row>
    <row r="49" spans="1:27" ht="12.75">
      <c r="A49" s="1" t="s">
        <v>45</v>
      </c>
      <c r="B49" s="7"/>
      <c r="C49" s="7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8">
        <f>B48</f>
        <v>0</v>
      </c>
      <c r="Z49" s="9"/>
      <c r="AA49" s="6"/>
    </row>
    <row r="50" spans="1:27" ht="12.75">
      <c r="A50" s="2" t="s">
        <v>46</v>
      </c>
      <c r="B50" s="7">
        <v>3000</v>
      </c>
      <c r="C50" s="7" t="s">
        <v>49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8">
        <f>B50</f>
        <v>3000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6"/>
    </row>
    <row r="51" spans="1:27" ht="12.75">
      <c r="A51" s="2" t="s">
        <v>47</v>
      </c>
      <c r="B51" s="7">
        <v>1000</v>
      </c>
      <c r="C51" s="7" t="s">
        <v>49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8">
        <f>B51</f>
        <v>1000</v>
      </c>
      <c r="Z51" s="9"/>
      <c r="AA51" s="6"/>
    </row>
    <row r="52" spans="1:27" ht="12.75">
      <c r="A52" s="1" t="s">
        <v>53</v>
      </c>
      <c r="B52" s="7"/>
      <c r="C52" s="7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6"/>
    </row>
    <row r="53" spans="1:27" ht="12.75">
      <c r="A53" s="2" t="s">
        <v>54</v>
      </c>
      <c r="B53" s="7">
        <v>0</v>
      </c>
      <c r="C53" s="7" t="s">
        <v>52</v>
      </c>
      <c r="D53" s="9"/>
      <c r="E53" s="9"/>
      <c r="F53" s="9"/>
      <c r="G53" s="9"/>
      <c r="H53" s="9"/>
      <c r="I53" s="8">
        <f>B53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6"/>
    </row>
    <row r="54" spans="1:27" ht="12.75">
      <c r="A54" s="2" t="s">
        <v>55</v>
      </c>
      <c r="B54" s="7">
        <v>0</v>
      </c>
      <c r="C54" s="7" t="s">
        <v>52</v>
      </c>
      <c r="D54" s="9"/>
      <c r="E54" s="9"/>
      <c r="F54" s="9"/>
      <c r="G54" s="9"/>
      <c r="H54" s="9"/>
      <c r="I54" s="9"/>
      <c r="J54" s="8">
        <f>B54</f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6"/>
    </row>
    <row r="55" spans="1:27" ht="12.75">
      <c r="A55" s="1" t="s">
        <v>56</v>
      </c>
      <c r="B55" s="7"/>
      <c r="C55" s="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6"/>
    </row>
    <row r="56" spans="1:27" ht="12.75">
      <c r="A56" s="2" t="s">
        <v>57</v>
      </c>
      <c r="B56" s="7">
        <v>1000</v>
      </c>
      <c r="C56" s="7" t="s">
        <v>49</v>
      </c>
      <c r="D56" s="9"/>
      <c r="E56" s="9"/>
      <c r="F56" s="9"/>
      <c r="G56" s="9"/>
      <c r="H56" s="9"/>
      <c r="I56" s="9"/>
      <c r="J56" s="9"/>
      <c r="K56" s="8">
        <f>B56</f>
        <v>1000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6"/>
      <c r="Z56" s="9"/>
      <c r="AA56" s="6"/>
    </row>
    <row r="57" spans="1:27" ht="12.75">
      <c r="A57" s="2" t="s">
        <v>58</v>
      </c>
      <c r="B57" s="7">
        <v>1200</v>
      </c>
      <c r="C57" s="7" t="s">
        <v>49</v>
      </c>
      <c r="D57" s="9"/>
      <c r="E57" s="9"/>
      <c r="F57" s="9"/>
      <c r="G57" s="9"/>
      <c r="H57" s="9"/>
      <c r="I57" s="9"/>
      <c r="J57" s="9"/>
      <c r="K57" s="8">
        <f>B57</f>
        <v>1200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"/>
      <c r="Z57" s="9"/>
      <c r="AA57" s="6"/>
    </row>
    <row r="58" spans="1:27" ht="12.75">
      <c r="A58" s="1" t="s">
        <v>59</v>
      </c>
      <c r="B58" s="7">
        <v>0</v>
      </c>
      <c r="C58" s="7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6"/>
    </row>
    <row r="59" spans="1:27" ht="12.75">
      <c r="A59" s="1" t="s">
        <v>38</v>
      </c>
      <c r="B59" s="7"/>
      <c r="C59" s="7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2.75">
      <c r="A60" s="2" t="s">
        <v>41</v>
      </c>
      <c r="B60" s="7">
        <v>1500</v>
      </c>
      <c r="C60" s="7" t="s">
        <v>49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8">
        <f>B60</f>
        <v>1500</v>
      </c>
      <c r="AA60" s="6"/>
    </row>
    <row r="61" spans="1:27" ht="12.75">
      <c r="A61" s="2" t="s">
        <v>42</v>
      </c>
      <c r="B61" s="7"/>
      <c r="C61" s="7" t="s">
        <v>49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8">
        <f>B61</f>
        <v>0</v>
      </c>
    </row>
    <row r="62" spans="2:27" ht="12.75">
      <c r="B62" s="7"/>
      <c r="C62" s="7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6"/>
    </row>
    <row r="63" spans="1:28" s="1" customFormat="1" ht="12.75">
      <c r="A63" s="1" t="s">
        <v>65</v>
      </c>
      <c r="B63" s="10">
        <f>SUM(B5:B61)</f>
        <v>45700</v>
      </c>
      <c r="C63" s="10"/>
      <c r="D63" s="10">
        <f>SUM(D5:D61)</f>
        <v>0</v>
      </c>
      <c r="E63" s="10">
        <f aca="true" t="shared" si="1" ref="E63:AA63">SUM(E5:E61)</f>
        <v>2000</v>
      </c>
      <c r="F63" s="10">
        <f t="shared" si="1"/>
        <v>4250</v>
      </c>
      <c r="G63" s="10">
        <f t="shared" si="1"/>
        <v>3250</v>
      </c>
      <c r="H63" s="10">
        <f t="shared" si="1"/>
        <v>3750</v>
      </c>
      <c r="I63" s="10">
        <f t="shared" si="1"/>
        <v>4250</v>
      </c>
      <c r="J63" s="10">
        <f t="shared" si="1"/>
        <v>1750</v>
      </c>
      <c r="K63" s="10">
        <f t="shared" si="1"/>
        <v>4950</v>
      </c>
      <c r="L63" s="10">
        <f t="shared" si="1"/>
        <v>750</v>
      </c>
      <c r="M63" s="10">
        <f t="shared" si="1"/>
        <v>750</v>
      </c>
      <c r="N63" s="10">
        <f t="shared" si="1"/>
        <v>2750</v>
      </c>
      <c r="O63" s="10">
        <f t="shared" si="1"/>
        <v>5750</v>
      </c>
      <c r="P63" s="10">
        <f t="shared" si="1"/>
        <v>750</v>
      </c>
      <c r="Q63" s="10">
        <f t="shared" si="1"/>
        <v>750</v>
      </c>
      <c r="R63" s="10">
        <f t="shared" si="1"/>
        <v>750</v>
      </c>
      <c r="S63" s="10">
        <f t="shared" si="1"/>
        <v>750</v>
      </c>
      <c r="T63" s="10">
        <f t="shared" si="1"/>
        <v>750</v>
      </c>
      <c r="U63" s="10">
        <f t="shared" si="1"/>
        <v>750</v>
      </c>
      <c r="V63" s="10">
        <f t="shared" si="1"/>
        <v>750</v>
      </c>
      <c r="W63" s="10">
        <f t="shared" si="1"/>
        <v>750</v>
      </c>
      <c r="X63" s="10">
        <f t="shared" si="1"/>
        <v>750</v>
      </c>
      <c r="Y63" s="10">
        <f t="shared" si="1"/>
        <v>1750</v>
      </c>
      <c r="Z63" s="10">
        <f t="shared" si="1"/>
        <v>2250</v>
      </c>
      <c r="AA63" s="10">
        <f t="shared" si="1"/>
        <v>750</v>
      </c>
      <c r="AB63" s="11">
        <f>SUM(D63:AA63)</f>
        <v>45700</v>
      </c>
    </row>
    <row r="64" spans="2:27" s="1" customFormat="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6" ht="12.75">
      <c r="B65" s="7"/>
      <c r="C65" s="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7"/>
      <c r="C66" s="7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7"/>
      <c r="C67" s="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7"/>
      <c r="C68" s="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7"/>
      <c r="C69" s="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7"/>
      <c r="C70" s="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10" t="s">
        <v>72</v>
      </c>
      <c r="C71" s="1" t="s">
        <v>74</v>
      </c>
      <c r="D71" s="10" t="s">
        <v>73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2" t="s">
        <v>66</v>
      </c>
      <c r="C72" s="7">
        <f>SUM(D63:H63)</f>
        <v>13250</v>
      </c>
      <c r="D72" s="7">
        <f>C72</f>
        <v>13250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2" t="s">
        <v>67</v>
      </c>
      <c r="C73" s="7">
        <f>SUM(I63:L63)</f>
        <v>11700</v>
      </c>
      <c r="D73" s="7">
        <f>C73+D72</f>
        <v>24950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2" t="s">
        <v>68</v>
      </c>
      <c r="C74" s="7">
        <f>SUM(M63:P63)</f>
        <v>10000</v>
      </c>
      <c r="D74" s="7">
        <f>C74+D73</f>
        <v>34950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2" t="s">
        <v>69</v>
      </c>
      <c r="C75" s="7">
        <f>SUM(Q63:T63)</f>
        <v>3000</v>
      </c>
      <c r="D75" s="7">
        <f>C75+D74</f>
        <v>37950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2" t="s">
        <v>70</v>
      </c>
      <c r="C76" s="7">
        <f>SUM(U63:W63)</f>
        <v>2250</v>
      </c>
      <c r="D76" s="7">
        <f>C76+D75</f>
        <v>40200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2" t="s">
        <v>71</v>
      </c>
      <c r="C77" s="7">
        <f>SUM(X63:AA63)</f>
        <v>5500</v>
      </c>
      <c r="D77" s="7">
        <f>C77+D76</f>
        <v>45700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3:26" ht="12.75">
      <c r="C78" s="7">
        <f>SUM(C72:C77)</f>
        <v>45700</v>
      </c>
      <c r="D78" s="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7"/>
      <c r="C79" s="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7"/>
      <c r="C80" s="7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7"/>
      <c r="C81" s="7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7"/>
      <c r="C82" s="7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7"/>
      <c r="C83" s="7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7"/>
      <c r="C84" s="7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7"/>
      <c r="C85" s="7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7"/>
      <c r="C86" s="7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7"/>
      <c r="C87" s="7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7"/>
      <c r="C88" s="7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7"/>
      <c r="C89" s="7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7"/>
      <c r="C90" s="7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7"/>
      <c r="C91" s="7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7"/>
      <c r="C92" s="7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Scorpion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Scorpion Engineering</dc:creator>
  <cp:keywords/>
  <dc:description/>
  <cp:lastModifiedBy> Scorpion Engineering</cp:lastModifiedBy>
  <cp:lastPrinted>2001-06-29T04:47:22Z</cp:lastPrinted>
  <dcterms:created xsi:type="dcterms:W3CDTF">2001-06-27T23:05:44Z</dcterms:created>
  <dcterms:modified xsi:type="dcterms:W3CDTF">2001-07-03T03:38:21Z</dcterms:modified>
  <cp:category/>
  <cp:version/>
  <cp:contentType/>
  <cp:contentStatus/>
</cp:coreProperties>
</file>